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firstSheet="1" activeTab="5"/>
  </bookViews>
  <sheets>
    <sheet name="INGRESOS I. TRIMESTRE" sheetId="1" r:id="rId1"/>
    <sheet name="GASTOS I. TRIMESTRE" sheetId="2" r:id="rId2"/>
    <sheet name="INGRESOS  II TRIMESTRE" sheetId="3" r:id="rId3"/>
    <sheet name="GASTOS  II TRIMESTRE" sheetId="4" r:id="rId4"/>
    <sheet name="INGRESOS III TRIMESTE" sheetId="5" r:id="rId5"/>
    <sheet name="GASTOS III TRIMESTRE" sheetId="6" r:id="rId6"/>
  </sheets>
  <calcPr calcId="145621"/>
</workbook>
</file>

<file path=xl/calcChain.xml><?xml version="1.0" encoding="utf-8"?>
<calcChain xmlns="http://schemas.openxmlformats.org/spreadsheetml/2006/main">
  <c r="D11" i="6" l="1"/>
  <c r="E11" i="6"/>
  <c r="F11" i="6"/>
  <c r="G11" i="6"/>
  <c r="H11" i="6"/>
  <c r="I11" i="6"/>
  <c r="J11" i="6"/>
  <c r="K11" i="6"/>
  <c r="C11" i="6"/>
  <c r="K27" i="6"/>
  <c r="J27" i="6"/>
  <c r="I27" i="6"/>
  <c r="H27" i="6"/>
  <c r="G27" i="6"/>
  <c r="F27" i="6"/>
  <c r="E27" i="6"/>
  <c r="D27" i="6"/>
  <c r="C27" i="6"/>
  <c r="K20" i="6"/>
  <c r="J20" i="6"/>
  <c r="I20" i="6"/>
  <c r="H20" i="6"/>
  <c r="G20" i="6"/>
  <c r="F20" i="6"/>
  <c r="E20" i="6"/>
  <c r="D20" i="6"/>
  <c r="C20" i="6"/>
  <c r="J6" i="6"/>
  <c r="I6" i="6"/>
  <c r="G6" i="6"/>
  <c r="F6" i="6"/>
  <c r="E6" i="6"/>
  <c r="D6" i="6"/>
  <c r="C6" i="6"/>
  <c r="K6" i="6"/>
  <c r="H6" i="6"/>
  <c r="J5" i="6" l="1"/>
  <c r="G5" i="6"/>
  <c r="C5" i="6"/>
  <c r="K5" i="6"/>
  <c r="E5" i="6"/>
  <c r="I5" i="6"/>
  <c r="D5" i="6"/>
  <c r="H5" i="6"/>
  <c r="F5" i="6"/>
  <c r="L19" i="5" l="1"/>
  <c r="K19" i="5"/>
  <c r="J19" i="5"/>
  <c r="I19" i="5"/>
  <c r="I5" i="5" s="1"/>
  <c r="H19" i="5"/>
  <c r="G19" i="5"/>
  <c r="F19" i="5"/>
  <c r="E19" i="5"/>
  <c r="E5" i="5" s="1"/>
  <c r="D19" i="5"/>
  <c r="C19" i="5"/>
  <c r="J5" i="5" l="1"/>
  <c r="H5" i="5"/>
  <c r="L5" i="5"/>
  <c r="F5" i="5"/>
  <c r="G5" i="5"/>
  <c r="K5" i="5"/>
  <c r="C5" i="5"/>
  <c r="D5" i="5"/>
  <c r="D11" i="4" l="1"/>
  <c r="E11" i="4"/>
  <c r="F11" i="4"/>
  <c r="G11" i="4"/>
  <c r="H11" i="4"/>
  <c r="I11" i="4"/>
  <c r="J11" i="4"/>
  <c r="K11" i="4"/>
  <c r="C11" i="4"/>
  <c r="K20" i="4"/>
  <c r="J20" i="4"/>
  <c r="I20" i="4"/>
  <c r="H20" i="4"/>
  <c r="G20" i="4"/>
  <c r="F20" i="4"/>
  <c r="E20" i="4"/>
  <c r="D20" i="4"/>
  <c r="C20" i="4"/>
  <c r="K6" i="4"/>
  <c r="J6" i="4"/>
  <c r="I6" i="4"/>
  <c r="H6" i="4"/>
  <c r="G6" i="4"/>
  <c r="F6" i="4"/>
  <c r="E6" i="4"/>
  <c r="D6" i="4"/>
  <c r="C6" i="4"/>
  <c r="H5" i="4" l="1"/>
  <c r="D5" i="4"/>
  <c r="E5" i="4"/>
  <c r="K5" i="4"/>
  <c r="F5" i="4"/>
  <c r="J5" i="4"/>
  <c r="I5" i="4"/>
  <c r="C5" i="4"/>
  <c r="G5" i="4"/>
  <c r="J5" i="3" l="1"/>
  <c r="L5" i="3"/>
  <c r="H5" i="3"/>
  <c r="C5" i="3"/>
  <c r="K5" i="3"/>
  <c r="I5" i="3"/>
  <c r="G5" i="3"/>
  <c r="F5" i="3"/>
  <c r="E5" i="3"/>
  <c r="D5" i="3" l="1"/>
  <c r="G20" i="2" l="1"/>
  <c r="F20" i="2"/>
  <c r="E20" i="2"/>
  <c r="D20" i="2"/>
  <c r="C20" i="2"/>
  <c r="G11" i="2"/>
  <c r="F11" i="2"/>
  <c r="E11" i="2"/>
  <c r="D11" i="2"/>
  <c r="C11" i="2"/>
  <c r="G6" i="2"/>
  <c r="F6" i="2"/>
  <c r="F5" i="2" s="1"/>
  <c r="E6" i="2"/>
  <c r="D6" i="2"/>
  <c r="C6" i="2"/>
  <c r="E5" i="2"/>
  <c r="D5" i="2" l="1"/>
  <c r="C5" i="2"/>
  <c r="G5" i="2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<sst xmlns="http://schemas.openxmlformats.org/spreadsheetml/2006/main" count="171" uniqueCount="72">
  <si>
    <t>AGUAS DEL HUILA SA ESP</t>
  </si>
  <si>
    <t>CODIGO</t>
  </si>
  <si>
    <t>NOMBRE</t>
  </si>
  <si>
    <t xml:space="preserve">APROPIACION  INICIAL  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</si>
  <si>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</si>
  <si>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</si>
  <si>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</si>
  <si>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</si>
  <si>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</si>
  <si>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</si>
  <si>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</si>
  <si>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</si>
  <si>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</si>
  <si>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</si>
  <si>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</si>
  <si>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</si>
  <si>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</si>
  <si>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</si>
  <si>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</si>
  <si>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</si>
  <si>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>INGRESOS  SIN SITUACION DE FONDOS</t>
  </si>
  <si>
    <t xml:space="preserve">PLAN DEPARTAMENTAL DEL AGUA DEL  HUILA 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</si>
  <si>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</si>
  <si>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</si>
  <si>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</si>
  <si>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</si>
  <si>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</si>
  <si>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</si>
  <si>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</si>
  <si>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</si>
  <si>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GASTOS GENERALES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</si>
  <si>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</si>
  <si>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</si>
  <si>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</si>
  <si>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</si>
  <si>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</si>
  <si>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</si>
  <si>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</si>
  <si>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</si>
  <si>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</si>
  <si>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</si>
  <si>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</si>
  <si>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</si>
  <si>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OCAD -  REGALIAS </t>
  </si>
  <si>
    <t xml:space="preserve">PROGRAMA  RECURSOS SIN SITUACION DE FONDOS  </t>
  </si>
  <si>
    <t xml:space="preserve">PLAN DEPARTAMENTAL DEL AGUA DEL HULA –SIN SITUACION DE FONDOS </t>
  </si>
  <si>
    <t>EJECUCION  PRESUPUESTAL  DE  INGRESOS   ENERO A   MARZO  DE  2017</t>
  </si>
  <si>
    <t>EJECUCION PRESUPUESTAL DE  GASTOS   ENERO A   MARZO  DE  2017</t>
  </si>
  <si>
    <t>EJECUCION  PRESUPUESTAL  DE  INGRESOS ABRIL  01  A   JUNIO  30    DE  2017</t>
  </si>
  <si>
    <t>PPTOINICIAL</t>
  </si>
  <si>
    <t xml:space="preserve">ACUMULADO ENERO A MARZO </t>
  </si>
  <si>
    <t xml:space="preserve">CAUSACION ABRIL  A JUNIO </t>
  </si>
  <si>
    <t xml:space="preserve">ACUMULADO ENERO A  MARZO  </t>
  </si>
  <si>
    <t xml:space="preserve">RECAUDOS ABRIL A JUNIO  </t>
  </si>
  <si>
    <t>EJECUCION PRESUPUESTAL DE  GASTOS    ABRIL  01  A   JUNIO   30    DE  2017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</si>
  <si>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</si>
  <si>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</si>
  <si>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</si>
  <si>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</si>
  <si>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</si>
  <si>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</si>
  <si>
    <t>DISPONIBILIDAD FINAL</t>
  </si>
  <si>
    <t>EJECUCION  PRESUPUESTAL  DE  INGRESOS JULIO  A SEPTIEMBRE  DE  2017</t>
  </si>
  <si>
    <t xml:space="preserve">ACUMULADO ENERO A  JUNIO  </t>
  </si>
  <si>
    <t xml:space="preserve">CAUSACION  JULIO  A  SEPT.  </t>
  </si>
  <si>
    <t xml:space="preserve">ACUMULADO  ENERO A JUNIO  </t>
  </si>
  <si>
    <t xml:space="preserve">RECAUDOS JULIO  A SEPT. </t>
  </si>
  <si>
    <t>EJECUCION PRESUPUESTAL DE  GASTOS   JULIO A  SEPTIEMBRE DE  2017</t>
  </si>
  <si>
    <t xml:space="preserve">EJECUCION   ENERO A JUNIO </t>
  </si>
  <si>
    <t>EJECUCION  JULIO A SEPT.</t>
  </si>
  <si>
    <t xml:space="preserve">GIRO  NERO A JUNIO </t>
  </si>
  <si>
    <t>GIRO   JULIO A 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</si>
</sst>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justify"/>
    </xf>
    <xf numFmtId="4" fontId="4" fillId="2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4" borderId="1" xfId="0" applyNumberFormat="1" applyFont="1" applyFill="1" applyBorder="1" applyAlignment="1">
      <alignment horizontal="center" vertical="justify"/>
    </xf>
    <xf numFmtId="4" fontId="4" fillId="2" borderId="2" xfId="0" applyNumberFormat="1" applyFont="1" applyFill="1" applyBorder="1" applyAlignment="1">
      <alignment horizontal="center" vertical="justify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1" fillId="0" borderId="2" xfId="0" applyFont="1" applyFill="1" applyBorder="1"/>
    <xf numFmtId="0" fontId="1" fillId="0" borderId="1" xfId="0" applyFont="1" applyFill="1" applyBorder="1"/>
    <xf numFmtId="0" fontId="6" fillId="6" borderId="1" xfId="0" quotePrefix="1" applyFont="1" applyFill="1" applyBorder="1"/>
    <xf numFmtId="4" fontId="6" fillId="6" borderId="1" xfId="0" applyNumberFormat="1" applyFont="1" applyFill="1" applyBorder="1"/>
    <xf numFmtId="0" fontId="6" fillId="6" borderId="2" xfId="0" applyFont="1" applyFill="1" applyBorder="1"/>
    <xf numFmtId="0" fontId="6" fillId="6" borderId="1" xfId="0" applyFont="1" applyFill="1" applyBorder="1"/>
    <xf numFmtId="0" fontId="6" fillId="0" borderId="0" xfId="0" applyFont="1" applyFill="1" applyBorder="1"/>
    <xf numFmtId="0" fontId="6" fillId="6" borderId="0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6" borderId="0" xfId="0" applyFont="1" applyFill="1"/>
    <xf numFmtId="0" fontId="1" fillId="0" borderId="0" xfId="0" applyFont="1"/>
    <xf numFmtId="0" fontId="3" fillId="0" borderId="3" xfId="0" applyFont="1" applyFill="1" applyBorder="1"/>
    <xf numFmtId="4" fontId="3" fillId="0" borderId="3" xfId="0" applyNumberFormat="1" applyFont="1" applyFill="1" applyBorder="1"/>
    <xf numFmtId="0" fontId="6" fillId="6" borderId="0" xfId="0" applyFont="1" applyFill="1"/>
    <xf numFmtId="0" fontId="8" fillId="0" borderId="0" xfId="0" applyFont="1"/>
    <xf numFmtId="0" fontId="3" fillId="0" borderId="0" xfId="0" applyFont="1"/>
    <xf numFmtId="0" fontId="0" fillId="0" borderId="0" xfId="0" applyFont="1"/>
    <xf numFmtId="4" fontId="0" fillId="0" borderId="0" xfId="0" applyNumberFormat="1" applyFont="1"/>
    <xf numFmtId="0" fontId="0" fillId="6" borderId="0" xfId="0" applyFont="1" applyFill="1"/>
    <xf numFmtId="0" fontId="9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8" borderId="1" xfId="0" applyNumberFormat="1" applyFont="1" applyFill="1" applyBorder="1" applyAlignment="1">
      <alignment horizontal="center" vertical="justify"/>
    </xf>
    <xf numFmtId="0" fontId="4" fillId="9" borderId="1" xfId="0" applyFont="1" applyFill="1" applyBorder="1"/>
    <xf numFmtId="4" fontId="4" fillId="9" borderId="1" xfId="0" applyNumberFormat="1" applyFont="1" applyFill="1" applyBorder="1"/>
    <xf numFmtId="0" fontId="1" fillId="6" borderId="1" xfId="0" applyFont="1" applyFill="1" applyBorder="1"/>
    <xf numFmtId="4" fontId="1" fillId="6" borderId="1" xfId="0" applyNumberFormat="1" applyFont="1" applyFill="1" applyBorder="1"/>
    <xf numFmtId="0" fontId="7" fillId="0" borderId="3" xfId="0" applyFont="1" applyFill="1" applyBorder="1"/>
    <xf numFmtId="4" fontId="7" fillId="0" borderId="3" xfId="0" applyNumberFormat="1" applyFont="1" applyFill="1" applyBorder="1"/>
    <xf numFmtId="0" fontId="5" fillId="6" borderId="3" xfId="0" applyFont="1" applyFill="1" applyBorder="1"/>
    <xf numFmtId="4" fontId="5" fillId="6" borderId="3" xfId="0" applyNumberFormat="1" applyFont="1" applyFill="1" applyBorder="1"/>
    <xf numFmtId="0" fontId="1" fillId="6" borderId="3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6" borderId="3" xfId="0" applyNumberFormat="1" applyFont="1" applyFill="1" applyBorder="1"/>
    <xf numFmtId="0" fontId="0" fillId="0" borderId="3" xfId="0" applyFill="1" applyBorder="1"/>
    <xf numFmtId="4" fontId="0" fillId="0" borderId="3" xfId="0" applyNumberFormat="1" applyFill="1" applyBorder="1"/>
    <xf numFmtId="4" fontId="12" fillId="0" borderId="0" xfId="0" applyNumberFormat="1" applyFont="1"/>
    <xf numFmtId="0" fontId="4" fillId="2" borderId="1" xfId="0" applyFont="1" applyFill="1" applyBorder="1" applyAlignment="1">
      <alignment vertical="justify"/>
    </xf>
    <xf numFmtId="4" fontId="4" fillId="10" borderId="1" xfId="0" applyNumberFormat="1" applyFont="1" applyFill="1" applyBorder="1" applyAlignment="1">
      <alignment horizontal="center" vertical="justify"/>
    </xf>
    <xf numFmtId="4" fontId="1" fillId="0" borderId="0" xfId="0" applyNumberFormat="1" applyFont="1" applyFill="1" applyBorder="1"/>
    <xf numFmtId="4" fontId="6" fillId="0" borderId="0" xfId="0" applyNumberFormat="1" applyFont="1" applyFill="1" applyBorder="1"/>
    <xf numFmtId="0" fontId="7" fillId="0" borderId="1" xfId="0" quotePrefix="1" applyFont="1" applyFill="1" applyBorder="1"/>
    <xf numFmtId="0" fontId="13" fillId="0" borderId="1" xfId="0" applyFont="1" applyFill="1" applyBorder="1"/>
    <xf numFmtId="4" fontId="14" fillId="0" borderId="1" xfId="1" applyNumberFormat="1" applyFont="1" applyFill="1" applyBorder="1" applyAlignment="1">
      <alignment horizontal="right"/>
    </xf>
    <xf numFmtId="4" fontId="7" fillId="0" borderId="1" xfId="0" applyNumberFormat="1" applyFont="1" applyFill="1" applyBorder="1"/>
    <xf numFmtId="4" fontId="14" fillId="0" borderId="1" xfId="1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0" fontId="7" fillId="6" borderId="0" xfId="0" applyFont="1" applyFill="1" applyBorder="1"/>
    <xf numFmtId="0" fontId="5" fillId="6" borderId="4" xfId="0" applyFont="1" applyFill="1" applyBorder="1"/>
    <xf numFmtId="4" fontId="5" fillId="6" borderId="4" xfId="0" applyNumberFormat="1" applyFont="1" applyFill="1" applyBorder="1"/>
    <xf numFmtId="0" fontId="5" fillId="0" borderId="0" xfId="0" applyFont="1"/>
    <xf numFmtId="0" fontId="7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9" fontId="4" fillId="9" borderId="1" xfId="0" applyNumberFormat="1" applyFont="1" applyFill="1" applyBorder="1" applyAlignment="1">
      <alignment horizontal="right"/>
    </xf>
    <xf numFmtId="0" fontId="4" fillId="9" borderId="0" xfId="0" applyFont="1" applyFill="1" applyBorder="1"/>
    <xf numFmtId="4" fontId="4" fillId="0" borderId="0" xfId="0" applyNumberFormat="1" applyFont="1" applyFill="1" applyBorder="1"/>
    <xf numFmtId="0" fontId="4" fillId="9" borderId="0" xfId="0" applyFont="1" applyFill="1"/>
    <xf numFmtId="49" fontId="1" fillId="6" borderId="1" xfId="0" applyNumberFormat="1" applyFont="1" applyFill="1" applyBorder="1" applyAlignment="1">
      <alignment horizontal="right"/>
    </xf>
    <xf numFmtId="0" fontId="1" fillId="6" borderId="0" xfId="0" applyFont="1" applyFill="1" applyBorder="1"/>
    <xf numFmtId="0" fontId="7" fillId="0" borderId="0" xfId="0" applyFont="1" applyBorder="1"/>
    <xf numFmtId="49" fontId="5" fillId="6" borderId="3" xfId="0" applyNumberFormat="1" applyFont="1" applyFill="1" applyBorder="1" applyAlignment="1">
      <alignment horizontal="right"/>
    </xf>
    <xf numFmtId="0" fontId="5" fillId="6" borderId="0" xfId="0" applyFont="1" applyFill="1" applyBorder="1"/>
    <xf numFmtId="0" fontId="5" fillId="6" borderId="0" xfId="0" applyFont="1" applyFill="1"/>
    <xf numFmtId="49" fontId="1" fillId="6" borderId="3" xfId="0" applyNumberFormat="1" applyFont="1" applyFill="1" applyBorder="1" applyAlignment="1">
      <alignment horizontal="right"/>
    </xf>
    <xf numFmtId="0" fontId="0" fillId="0" borderId="0" xfId="0" applyBorder="1"/>
    <xf numFmtId="4" fontId="1" fillId="6" borderId="0" xfId="0" applyNumberFormat="1" applyFont="1" applyFill="1"/>
    <xf numFmtId="0" fontId="7" fillId="0" borderId="1" xfId="0" applyFont="1" applyBorder="1"/>
    <xf numFmtId="4" fontId="7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49" fontId="7" fillId="0" borderId="3" xfId="0" applyNumberFormat="1" applyFont="1" applyFill="1" applyBorder="1" applyAlignment="1">
      <alignment horizontal="right"/>
    </xf>
    <xf numFmtId="4" fontId="15" fillId="0" borderId="0" xfId="0" applyNumberFormat="1" applyFont="1" applyFill="1" applyBorder="1"/>
    <xf numFmtId="0" fontId="0" fillId="0" borderId="0" xfId="0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justify"/>
    </xf>
    <xf numFmtId="0" fontId="16" fillId="0" borderId="1" xfId="0" applyFont="1" applyFill="1" applyBorder="1"/>
    <xf numFmtId="4" fontId="16" fillId="0" borderId="1" xfId="1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0" fontId="12" fillId="6" borderId="0" xfId="0" applyFont="1" applyFill="1" applyBorder="1"/>
    <xf numFmtId="0" fontId="5" fillId="0" borderId="3" xfId="0" applyFont="1" applyFill="1" applyBorder="1"/>
    <xf numFmtId="4" fontId="5" fillId="0" borderId="3" xfId="0" applyNumberFormat="1" applyFont="1" applyFill="1" applyBorder="1"/>
    <xf numFmtId="49" fontId="5" fillId="0" borderId="3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3" xfId="0" applyFont="1" applyFill="1" applyBorder="1"/>
    <xf numFmtId="4" fontId="1" fillId="0" borderId="3" xfId="0" applyNumberFormat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workbookViewId="0">
      <selection activeCell="D23" sqref="D23"/>
    </sheetView>
  </sheetViews>
  <sheetFormatPr baseColWidth="10" defaultRowHeight="15" x14ac:dyDescent="0.25"/>
  <cols>
    <col min="1" max="1" width="8.140625" customWidth="1"/>
    <col min="2" max="2" width="30.7109375" customWidth="1"/>
    <col min="3" max="3" width="17.5703125" customWidth="1"/>
    <col min="4" max="4" width="16.28515625" customWidth="1"/>
    <col min="5" max="5" width="16.140625" customWidth="1"/>
    <col min="6" max="6" width="17.42578125" customWidth="1"/>
    <col min="7" max="7" width="16.28515625" customWidth="1"/>
    <col min="8" max="8" width="14.7109375" customWidth="1"/>
    <col min="9" max="10" width="16.42578125" bestFit="1" customWidth="1"/>
  </cols>
  <sheetData>
    <row r="1" spans="1:35" ht="21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customHeight="1" x14ac:dyDescent="0.25">
      <c r="A2" s="96" t="s">
        <v>46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2"/>
      <c r="C3" s="3"/>
      <c r="D3" s="3"/>
      <c r="E3" s="3"/>
      <c r="F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31.5" customHeight="1" x14ac:dyDescent="0.25">
      <c r="A4" s="36" t="s">
        <v>1</v>
      </c>
      <c r="B4" s="5" t="s">
        <v>2</v>
      </c>
      <c r="C4" s="6" t="s">
        <v>3</v>
      </c>
      <c r="D4" s="6" t="s">
        <v>4</v>
      </c>
      <c r="E4" s="7" t="s">
        <v>5</v>
      </c>
      <c r="F4" s="8" t="s">
        <v>6</v>
      </c>
      <c r="G4" s="9" t="s">
        <v>7</v>
      </c>
      <c r="H4" s="6" t="s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12" customFormat="1" ht="18.75" customHeight="1" x14ac:dyDescent="0.25">
      <c r="A5" s="10">
        <v>1</v>
      </c>
      <c r="B5" s="10" t="s">
        <v>9</v>
      </c>
      <c r="C5" s="11">
        <f t="shared" ref="C5:H5" si="0">+C7+C9+C15+C19</f>
        <v>62347631413</v>
      </c>
      <c r="D5" s="11">
        <f t="shared" si="0"/>
        <v>62347631413</v>
      </c>
      <c r="E5" s="11">
        <f t="shared" si="0"/>
        <v>38942657272.080002</v>
      </c>
      <c r="F5" s="11">
        <f t="shared" si="0"/>
        <v>39333916619.130005</v>
      </c>
      <c r="G5" s="11">
        <f t="shared" si="0"/>
        <v>23404974140.920002</v>
      </c>
      <c r="H5" s="11">
        <f t="shared" si="0"/>
        <v>-391259347.04999983</v>
      </c>
    </row>
    <row r="6" spans="1:35" s="12" customFormat="1" ht="9" customHeight="1" x14ac:dyDescent="0.25">
      <c r="A6" s="13"/>
      <c r="B6" s="13"/>
      <c r="C6" s="14"/>
      <c r="D6" s="14"/>
      <c r="E6" s="14"/>
      <c r="F6" s="14"/>
      <c r="G6" s="15"/>
      <c r="H6" s="16"/>
    </row>
    <row r="7" spans="1:35" s="22" customFormat="1" ht="13.5" customHeight="1" x14ac:dyDescent="0.2">
      <c r="A7" s="17" t="s">
        <v>10</v>
      </c>
      <c r="B7" s="17" t="s">
        <v>11</v>
      </c>
      <c r="C7" s="18">
        <v>14843874980.000002</v>
      </c>
      <c r="D7" s="18">
        <v>14843874980.000002</v>
      </c>
      <c r="E7" s="18">
        <v>14843874980.000002</v>
      </c>
      <c r="F7" s="18">
        <v>14843874980.000002</v>
      </c>
      <c r="G7" s="19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12" customHeight="1" x14ac:dyDescent="0.25">
      <c r="A8" s="23"/>
      <c r="B8" s="23"/>
      <c r="C8" s="24"/>
      <c r="D8" s="23"/>
      <c r="E8" s="23"/>
      <c r="F8" s="23"/>
      <c r="G8" s="25"/>
      <c r="H8" s="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s="26" customFormat="1" x14ac:dyDescent="0.25">
      <c r="A9" s="50">
        <v>2</v>
      </c>
      <c r="B9" s="50" t="s">
        <v>12</v>
      </c>
      <c r="C9" s="53">
        <v>16446229873</v>
      </c>
      <c r="D9" s="53">
        <v>16446229873</v>
      </c>
      <c r="E9" s="53">
        <v>801391873.38</v>
      </c>
      <c r="F9" s="53">
        <v>1192651220.4299998</v>
      </c>
      <c r="G9" s="53">
        <v>15644837999.620001</v>
      </c>
      <c r="H9" s="53">
        <v>-391259347.04999983</v>
      </c>
    </row>
    <row r="10" spans="1:35" s="33" customFormat="1" x14ac:dyDescent="0.25">
      <c r="A10" s="46">
        <v>21</v>
      </c>
      <c r="B10" s="46" t="s">
        <v>13</v>
      </c>
      <c r="C10" s="47">
        <v>13311666651</v>
      </c>
      <c r="D10" s="47">
        <v>13311666651</v>
      </c>
      <c r="E10" s="47">
        <v>339017305</v>
      </c>
      <c r="F10" s="47">
        <v>268235641.38</v>
      </c>
      <c r="G10" s="47">
        <v>12972649346</v>
      </c>
      <c r="H10" s="47">
        <v>70781663.620000005</v>
      </c>
    </row>
    <row r="11" spans="1:35" s="33" customFormat="1" x14ac:dyDescent="0.25">
      <c r="A11" s="46">
        <v>22</v>
      </c>
      <c r="B11" s="46" t="s">
        <v>14</v>
      </c>
      <c r="C11" s="47">
        <v>6730219</v>
      </c>
      <c r="D11" s="47">
        <v>6730219</v>
      </c>
      <c r="E11" s="47">
        <v>4386897</v>
      </c>
      <c r="F11" s="47">
        <v>3862703</v>
      </c>
      <c r="G11" s="47">
        <v>2343322</v>
      </c>
      <c r="H11" s="47">
        <v>524194</v>
      </c>
      <c r="I11" s="34"/>
    </row>
    <row r="12" spans="1:35" s="33" customFormat="1" x14ac:dyDescent="0.25">
      <c r="A12" s="46">
        <v>23</v>
      </c>
      <c r="B12" s="46" t="s">
        <v>15</v>
      </c>
      <c r="C12" s="47">
        <v>2436263000</v>
      </c>
      <c r="D12" s="47">
        <v>2436263000</v>
      </c>
      <c r="E12" s="47">
        <v>143369600.00000101</v>
      </c>
      <c r="F12" s="47">
        <v>143369600.00000101</v>
      </c>
      <c r="G12" s="47">
        <v>2292893399.999999</v>
      </c>
      <c r="H12" s="47">
        <v>0</v>
      </c>
    </row>
    <row r="13" spans="1:35" s="33" customFormat="1" x14ac:dyDescent="0.25">
      <c r="A13" s="46">
        <v>24</v>
      </c>
      <c r="B13" s="46" t="s">
        <v>16</v>
      </c>
      <c r="C13" s="47">
        <v>691570003</v>
      </c>
      <c r="D13" s="47">
        <v>691570003</v>
      </c>
      <c r="E13" s="47">
        <v>314618071.38000101</v>
      </c>
      <c r="F13" s="47">
        <v>777183276.04999995</v>
      </c>
      <c r="G13" s="47">
        <v>376951931.61999899</v>
      </c>
      <c r="H13" s="47">
        <v>-462565204.66999894</v>
      </c>
    </row>
    <row r="14" spans="1:35" s="27" customFormat="1" x14ac:dyDescent="0.25">
      <c r="A14" s="54"/>
      <c r="B14" s="54"/>
      <c r="C14" s="55"/>
      <c r="D14" s="55"/>
      <c r="E14" s="55"/>
      <c r="F14" s="55"/>
      <c r="G14" s="55"/>
      <c r="H14" s="55"/>
    </row>
    <row r="15" spans="1:35" s="30" customFormat="1" x14ac:dyDescent="0.25">
      <c r="A15" s="50">
        <v>3</v>
      </c>
      <c r="B15" s="50" t="s">
        <v>17</v>
      </c>
      <c r="C15" s="53">
        <v>12376329</v>
      </c>
      <c r="D15" s="53">
        <v>12376329</v>
      </c>
      <c r="E15" s="53">
        <v>1191713.72</v>
      </c>
      <c r="F15" s="53">
        <v>1191713.72</v>
      </c>
      <c r="G15" s="53">
        <v>11184615.279999999</v>
      </c>
      <c r="H15" s="53">
        <v>0</v>
      </c>
    </row>
    <row r="16" spans="1:35" s="32" customFormat="1" ht="12.75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1.9999999999999999E-6</v>
      </c>
      <c r="F16" s="47">
        <v>1.9999999999999999E-6</v>
      </c>
      <c r="G16" s="47">
        <v>999.99999800000001</v>
      </c>
      <c r="H16" s="47">
        <v>0</v>
      </c>
    </row>
    <row r="17" spans="1:8" s="35" customFormat="1" x14ac:dyDescent="0.25">
      <c r="A17" s="46">
        <v>32</v>
      </c>
      <c r="B17" s="46" t="s">
        <v>19</v>
      </c>
      <c r="C17" s="47">
        <v>12375329</v>
      </c>
      <c r="D17" s="47">
        <v>12375329</v>
      </c>
      <c r="E17" s="47">
        <v>1191713.72</v>
      </c>
      <c r="F17" s="47">
        <v>1191713.72</v>
      </c>
      <c r="G17" s="47">
        <v>11183615.279999999</v>
      </c>
      <c r="H17" s="47">
        <v>0</v>
      </c>
    </row>
    <row r="18" spans="1:8" s="27" customFormat="1" x14ac:dyDescent="0.25">
      <c r="A18" s="54"/>
      <c r="B18" s="54"/>
      <c r="C18" s="55"/>
      <c r="D18" s="55"/>
      <c r="E18" s="55"/>
      <c r="F18" s="55"/>
      <c r="G18" s="55"/>
      <c r="H18" s="55"/>
    </row>
    <row r="19" spans="1:8" s="26" customFormat="1" x14ac:dyDescent="0.25">
      <c r="A19" s="50">
        <v>4</v>
      </c>
      <c r="B19" s="50" t="s">
        <v>20</v>
      </c>
      <c r="C19" s="53">
        <v>31045150231</v>
      </c>
      <c r="D19" s="53">
        <v>31045150231</v>
      </c>
      <c r="E19" s="53">
        <v>23296198704.98</v>
      </c>
      <c r="F19" s="53">
        <v>23296198704.98</v>
      </c>
      <c r="G19" s="53">
        <v>7748951526.0200005</v>
      </c>
      <c r="H19" s="53">
        <v>0</v>
      </c>
    </row>
    <row r="20" spans="1:8" s="31" customFormat="1" ht="12.75" x14ac:dyDescent="0.2">
      <c r="A20" s="46">
        <v>41</v>
      </c>
      <c r="B20" s="46" t="s">
        <v>21</v>
      </c>
      <c r="C20" s="47">
        <v>31045150231</v>
      </c>
      <c r="D20" s="47">
        <v>31045150231</v>
      </c>
      <c r="E20" s="47">
        <v>23296198704.98</v>
      </c>
      <c r="F20" s="47">
        <v>23296198704.98</v>
      </c>
      <c r="G20" s="47">
        <v>7748951526.0200005</v>
      </c>
      <c r="H20" s="47">
        <v>0</v>
      </c>
    </row>
    <row r="22" spans="1:8" x14ac:dyDescent="0.25">
      <c r="E22" s="3"/>
    </row>
  </sheetData>
  <mergeCells count="2">
    <mergeCell ref="A1:H1"/>
    <mergeCell ref="A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9" workbookViewId="0">
      <selection activeCell="A28" sqref="A28:B28"/>
    </sheetView>
  </sheetViews>
  <sheetFormatPr baseColWidth="10" defaultRowHeight="15" x14ac:dyDescent="0.25"/>
  <cols>
    <col min="1" max="1" width="8.5703125" customWidth="1"/>
    <col min="2" max="2" width="41" customWidth="1"/>
    <col min="3" max="8" width="18.5703125" customWidth="1"/>
  </cols>
  <sheetData>
    <row r="1" spans="1:7" ht="21" customHeight="1" x14ac:dyDescent="0.25">
      <c r="A1" s="96" t="s">
        <v>0</v>
      </c>
      <c r="B1" s="96"/>
      <c r="C1" s="96"/>
      <c r="D1" s="96"/>
      <c r="E1" s="96"/>
      <c r="F1" s="96"/>
      <c r="G1" s="96"/>
    </row>
    <row r="2" spans="1:7" ht="19.5" customHeight="1" x14ac:dyDescent="0.25">
      <c r="A2" s="97" t="s">
        <v>47</v>
      </c>
      <c r="B2" s="97"/>
      <c r="C2" s="97"/>
      <c r="D2" s="97"/>
      <c r="E2" s="97"/>
      <c r="F2" s="97"/>
      <c r="G2" s="97"/>
    </row>
    <row r="3" spans="1:7" x14ac:dyDescent="0.25">
      <c r="A3" s="2"/>
      <c r="C3" s="3"/>
      <c r="D3" s="3"/>
      <c r="E3" s="3"/>
      <c r="F3" s="3"/>
      <c r="G3" s="3"/>
    </row>
    <row r="4" spans="1:7" ht="26.25" customHeight="1" x14ac:dyDescent="0.25">
      <c r="A4" s="37" t="s">
        <v>1</v>
      </c>
      <c r="B4" s="38" t="s">
        <v>2</v>
      </c>
      <c r="C4" s="39" t="s">
        <v>22</v>
      </c>
      <c r="D4" s="6" t="s">
        <v>23</v>
      </c>
      <c r="E4" s="40" t="s">
        <v>24</v>
      </c>
      <c r="F4" s="39" t="s">
        <v>25</v>
      </c>
      <c r="G4" s="41" t="s">
        <v>26</v>
      </c>
    </row>
    <row r="5" spans="1:7" x14ac:dyDescent="0.25">
      <c r="A5" s="42">
        <v>0</v>
      </c>
      <c r="B5" s="42" t="s">
        <v>27</v>
      </c>
      <c r="C5" s="43">
        <f>+C6+C11+C15+C20+C25+C27</f>
        <v>62347631413</v>
      </c>
      <c r="D5" s="43">
        <f>+D6+D11+D15+D20+D25+D27</f>
        <v>62347631413</v>
      </c>
      <c r="E5" s="43">
        <f>+E6+E11+E15+E20+E25+E27</f>
        <v>28083062642.230003</v>
      </c>
      <c r="F5" s="43">
        <f>+F6+F11+F15+F20+F25+F27</f>
        <v>34264568770.769997</v>
      </c>
      <c r="G5" s="43">
        <f>+G6+G11+G15+G20+G25+G27</f>
        <v>5156556840.4099998</v>
      </c>
    </row>
    <row r="6" spans="1:7" x14ac:dyDescent="0.25">
      <c r="A6" s="44">
        <v>5</v>
      </c>
      <c r="B6" s="44" t="s">
        <v>28</v>
      </c>
      <c r="C6" s="45">
        <f>+C7+C8+C9</f>
        <v>7904532531</v>
      </c>
      <c r="D6" s="45">
        <f>+D7+D8+D9</f>
        <v>7904532531</v>
      </c>
      <c r="E6" s="45">
        <f>+E7+E8+E9</f>
        <v>2338472395</v>
      </c>
      <c r="F6" s="45">
        <f>+F7+F8+F9</f>
        <v>5566060136</v>
      </c>
      <c r="G6" s="45">
        <f>+G7+G8+G9</f>
        <v>682421641</v>
      </c>
    </row>
    <row r="7" spans="1:7" x14ac:dyDescent="0.25">
      <c r="A7" s="46">
        <v>51</v>
      </c>
      <c r="B7" s="47" t="s">
        <v>29</v>
      </c>
      <c r="C7" s="47">
        <v>5225174313</v>
      </c>
      <c r="D7" s="47">
        <v>5225174313</v>
      </c>
      <c r="E7" s="47">
        <v>1407994112</v>
      </c>
      <c r="F7" s="47">
        <v>3817180201</v>
      </c>
      <c r="G7" s="47">
        <v>518412095</v>
      </c>
    </row>
    <row r="8" spans="1:7" x14ac:dyDescent="0.25">
      <c r="A8" s="46">
        <v>52</v>
      </c>
      <c r="B8" s="46" t="s">
        <v>30</v>
      </c>
      <c r="C8" s="47">
        <v>2469065912</v>
      </c>
      <c r="D8" s="47">
        <v>2469065912</v>
      </c>
      <c r="E8" s="47">
        <v>912987949</v>
      </c>
      <c r="F8" s="47">
        <v>1556077963</v>
      </c>
      <c r="G8" s="47">
        <v>159636962</v>
      </c>
    </row>
    <row r="9" spans="1:7" x14ac:dyDescent="0.25">
      <c r="A9" s="46">
        <v>53</v>
      </c>
      <c r="B9" s="46" t="s">
        <v>31</v>
      </c>
      <c r="C9" s="47">
        <v>210292306</v>
      </c>
      <c r="D9" s="47">
        <v>210292306</v>
      </c>
      <c r="E9" s="47">
        <v>17490334</v>
      </c>
      <c r="F9" s="47">
        <v>192801972</v>
      </c>
      <c r="G9" s="47">
        <v>4372584</v>
      </c>
    </row>
    <row r="10" spans="1:7" x14ac:dyDescent="0.25">
      <c r="A10" s="28"/>
      <c r="B10" s="28"/>
      <c r="C10" s="29"/>
      <c r="D10" s="29"/>
      <c r="E10" s="29"/>
      <c r="F10" s="29"/>
      <c r="G10" s="29"/>
    </row>
    <row r="11" spans="1:7" x14ac:dyDescent="0.25">
      <c r="A11" s="48">
        <v>6</v>
      </c>
      <c r="B11" s="48" t="s">
        <v>32</v>
      </c>
      <c r="C11" s="49">
        <f>+C12+C13</f>
        <v>4611286076</v>
      </c>
      <c r="D11" s="49">
        <f>+D12+D13</f>
        <v>4611286076</v>
      </c>
      <c r="E11" s="49">
        <f>+E12+E13</f>
        <v>1337210515</v>
      </c>
      <c r="F11" s="49">
        <f>+F12+F13</f>
        <v>3274075561</v>
      </c>
      <c r="G11" s="49">
        <f>+G12+G13</f>
        <v>0</v>
      </c>
    </row>
    <row r="12" spans="1:7" x14ac:dyDescent="0.25">
      <c r="A12" s="28">
        <v>611</v>
      </c>
      <c r="B12" s="28" t="s">
        <v>33</v>
      </c>
      <c r="C12" s="29">
        <v>4127826233</v>
      </c>
      <c r="D12" s="29">
        <v>4127826233</v>
      </c>
      <c r="E12" s="29">
        <v>1313510627</v>
      </c>
      <c r="F12" s="29">
        <v>2814315606</v>
      </c>
      <c r="G12" s="29">
        <v>0</v>
      </c>
    </row>
    <row r="13" spans="1:7" x14ac:dyDescent="0.25">
      <c r="A13" s="46">
        <v>612</v>
      </c>
      <c r="B13" s="46" t="s">
        <v>34</v>
      </c>
      <c r="C13" s="47">
        <v>483459843</v>
      </c>
      <c r="D13" s="47">
        <v>483459843</v>
      </c>
      <c r="E13" s="47">
        <v>23699888</v>
      </c>
      <c r="F13" s="47">
        <v>459759955</v>
      </c>
      <c r="G13" s="47">
        <v>0</v>
      </c>
    </row>
    <row r="14" spans="1:7" x14ac:dyDescent="0.25">
      <c r="A14" s="28"/>
      <c r="B14" s="28"/>
      <c r="C14" s="29"/>
      <c r="D14" s="29"/>
      <c r="E14" s="29"/>
      <c r="F14" s="29"/>
      <c r="G14" s="29"/>
    </row>
    <row r="15" spans="1:7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9654000</v>
      </c>
      <c r="F15" s="49">
        <v>3241563591</v>
      </c>
      <c r="G15" s="49">
        <v>9654000</v>
      </c>
    </row>
    <row r="16" spans="1:7" x14ac:dyDescent="0.25">
      <c r="A16" s="28">
        <v>711</v>
      </c>
      <c r="B16" s="28" t="s">
        <v>36</v>
      </c>
      <c r="C16" s="29">
        <v>238103499</v>
      </c>
      <c r="D16" s="29">
        <v>238103499</v>
      </c>
      <c r="E16" s="29">
        <v>1850000</v>
      </c>
      <c r="F16" s="29">
        <v>236253499</v>
      </c>
      <c r="G16" s="29">
        <v>1850000</v>
      </c>
    </row>
    <row r="17" spans="1:7" x14ac:dyDescent="0.25">
      <c r="A17" s="28">
        <v>712</v>
      </c>
      <c r="B17" s="28" t="s">
        <v>37</v>
      </c>
      <c r="C17" s="29">
        <v>100000000</v>
      </c>
      <c r="D17" s="29">
        <v>100000000</v>
      </c>
      <c r="E17" s="29">
        <v>0</v>
      </c>
      <c r="F17" s="29">
        <v>100000000</v>
      </c>
      <c r="G17" s="29">
        <v>0</v>
      </c>
    </row>
    <row r="18" spans="1:7" x14ac:dyDescent="0.25">
      <c r="A18" s="46">
        <v>713</v>
      </c>
      <c r="B18" s="46" t="s">
        <v>38</v>
      </c>
      <c r="C18" s="47">
        <v>2913114092</v>
      </c>
      <c r="D18" s="47">
        <v>2913114092</v>
      </c>
      <c r="E18" s="47">
        <v>7804000</v>
      </c>
      <c r="F18" s="47">
        <v>2905310092</v>
      </c>
      <c r="G18" s="47">
        <v>7804000</v>
      </c>
    </row>
    <row r="19" spans="1:7" x14ac:dyDescent="0.25">
      <c r="A19" s="28"/>
      <c r="B19" s="28"/>
      <c r="C19" s="29"/>
      <c r="D19" s="29"/>
      <c r="E19" s="29"/>
      <c r="F19" s="29"/>
      <c r="G19" s="29"/>
    </row>
    <row r="20" spans="1:7" x14ac:dyDescent="0.25">
      <c r="A20" s="50">
        <v>8</v>
      </c>
      <c r="B20" s="50" t="s">
        <v>39</v>
      </c>
      <c r="C20" s="49">
        <f>+C21+C22+C23</f>
        <v>7437012256</v>
      </c>
      <c r="D20" s="49">
        <f>+D21+D22+D23</f>
        <v>7513501081</v>
      </c>
      <c r="E20" s="49">
        <f>+E21+E22+E23</f>
        <v>2764634736.5100002</v>
      </c>
      <c r="F20" s="49">
        <f>+F21+F22+F23</f>
        <v>4748866344.4899998</v>
      </c>
      <c r="G20" s="49">
        <f>+G21+G22+G23</f>
        <v>573646659.21000004</v>
      </c>
    </row>
    <row r="21" spans="1:7" x14ac:dyDescent="0.25">
      <c r="A21" s="46">
        <v>81</v>
      </c>
      <c r="B21" s="46" t="s">
        <v>40</v>
      </c>
      <c r="C21" s="47">
        <v>577198665</v>
      </c>
      <c r="D21" s="47">
        <v>720320162.12</v>
      </c>
      <c r="E21" s="47">
        <v>310738715.21000004</v>
      </c>
      <c r="F21" s="47">
        <v>409581446.90999997</v>
      </c>
      <c r="G21" s="47">
        <v>191603216.21000001</v>
      </c>
    </row>
    <row r="22" spans="1:7" x14ac:dyDescent="0.25">
      <c r="A22" s="46">
        <v>82</v>
      </c>
      <c r="B22" s="46" t="s">
        <v>41</v>
      </c>
      <c r="C22" s="47">
        <v>225200000</v>
      </c>
      <c r="D22" s="47">
        <v>225200000</v>
      </c>
      <c r="E22" s="47">
        <v>55000000</v>
      </c>
      <c r="F22" s="47">
        <v>170200000</v>
      </c>
      <c r="G22" s="47">
        <v>0</v>
      </c>
    </row>
    <row r="23" spans="1:7" x14ac:dyDescent="0.25">
      <c r="A23" s="46">
        <v>83</v>
      </c>
      <c r="B23" s="47" t="s">
        <v>42</v>
      </c>
      <c r="C23" s="47">
        <v>6634613591</v>
      </c>
      <c r="D23" s="47">
        <v>6567980918.8800001</v>
      </c>
      <c r="E23" s="47">
        <v>2398896021.3000002</v>
      </c>
      <c r="F23" s="47">
        <v>4169084897.5799999</v>
      </c>
      <c r="G23" s="47">
        <v>382043443</v>
      </c>
    </row>
    <row r="24" spans="1:7" x14ac:dyDescent="0.25">
      <c r="A24" s="28"/>
      <c r="B24" s="28"/>
      <c r="C24" s="29"/>
      <c r="D24" s="29"/>
      <c r="E24" s="29"/>
      <c r="F24" s="29"/>
      <c r="G24" s="29"/>
    </row>
    <row r="25" spans="1:7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349593550</v>
      </c>
      <c r="F25" s="49">
        <v>7672350353</v>
      </c>
      <c r="G25" s="49">
        <v>41589678</v>
      </c>
    </row>
    <row r="26" spans="1:7" x14ac:dyDescent="0.25">
      <c r="A26" s="28"/>
      <c r="B26" s="28"/>
      <c r="C26" s="29"/>
      <c r="D26" s="29"/>
      <c r="E26" s="29"/>
      <c r="F26" s="29"/>
      <c r="G26" s="29"/>
    </row>
    <row r="27" spans="1:7" x14ac:dyDescent="0.25">
      <c r="A27" s="48">
        <v>10</v>
      </c>
      <c r="B27" s="48" t="s">
        <v>44</v>
      </c>
      <c r="C27" s="49">
        <v>31045150231</v>
      </c>
      <c r="D27" s="49">
        <v>31045150231</v>
      </c>
      <c r="E27" s="49">
        <v>21283497445.720001</v>
      </c>
      <c r="F27" s="49">
        <v>9761652785.2799988</v>
      </c>
      <c r="G27" s="49">
        <v>3849244862.1999998</v>
      </c>
    </row>
    <row r="28" spans="1:7" x14ac:dyDescent="0.25">
      <c r="A28" s="28">
        <v>100</v>
      </c>
      <c r="B28" s="28" t="s">
        <v>45</v>
      </c>
      <c r="C28" s="47">
        <v>31045150231</v>
      </c>
      <c r="D28" s="47">
        <v>31045150231</v>
      </c>
      <c r="E28" s="47">
        <v>21283497445.720001</v>
      </c>
      <c r="F28" s="47">
        <v>9761652785.2799988</v>
      </c>
      <c r="G28" s="47">
        <v>3849244862.1999998</v>
      </c>
    </row>
    <row r="29" spans="1:7" x14ac:dyDescent="0.25">
      <c r="A29" s="32"/>
      <c r="B29" s="32"/>
      <c r="C29" s="4"/>
      <c r="D29" s="4"/>
      <c r="E29" s="4"/>
      <c r="F29" s="4"/>
      <c r="G29" s="4"/>
    </row>
    <row r="30" spans="1:7" x14ac:dyDescent="0.25">
      <c r="A30" s="51"/>
      <c r="B30" s="51"/>
      <c r="C30" s="52"/>
      <c r="D30" s="52"/>
      <c r="E30" s="52"/>
      <c r="F30" s="52"/>
      <c r="G30" s="52"/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workbookViewId="0">
      <selection activeCell="E25" sqref="E25"/>
    </sheetView>
  </sheetViews>
  <sheetFormatPr baseColWidth="10" defaultRowHeight="15" x14ac:dyDescent="0.25"/>
  <cols>
    <col min="1" max="1" width="8" customWidth="1"/>
    <col min="2" max="2" width="25.85546875" customWidth="1"/>
    <col min="3" max="3" width="15.42578125" style="3" customWidth="1"/>
    <col min="4" max="5" width="16.42578125" style="3" customWidth="1"/>
    <col min="6" max="6" width="15.42578125" style="3" customWidth="1"/>
    <col min="7" max="7" width="15.5703125" style="3" customWidth="1"/>
    <col min="8" max="8" width="16.5703125" style="3" customWidth="1"/>
    <col min="9" max="9" width="15.140625" style="3" customWidth="1"/>
    <col min="10" max="10" width="15.85546875" style="3" customWidth="1"/>
    <col min="11" max="11" width="15.5703125" style="3" customWidth="1"/>
    <col min="12" max="12" width="14.5703125" style="3" customWidth="1"/>
    <col min="13" max="13" width="8.140625" customWidth="1"/>
  </cols>
  <sheetData>
    <row r="1" spans="1:39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39" ht="15.75" x14ac:dyDescent="0.25">
      <c r="A2" s="96" t="s">
        <v>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39" x14ac:dyDescent="0.25">
      <c r="A3" s="2"/>
      <c r="I3" s="56"/>
      <c r="K3" s="56"/>
    </row>
    <row r="4" spans="1:39" ht="27.75" customHeight="1" x14ac:dyDescent="0.25">
      <c r="A4" s="36" t="s">
        <v>1</v>
      </c>
      <c r="B4" s="57" t="s">
        <v>2</v>
      </c>
      <c r="C4" s="6" t="s">
        <v>49</v>
      </c>
      <c r="D4" s="6" t="s">
        <v>4</v>
      </c>
      <c r="E4" s="58" t="s">
        <v>50</v>
      </c>
      <c r="F4" s="58" t="s">
        <v>51</v>
      </c>
      <c r="G4" s="58" t="s">
        <v>5</v>
      </c>
      <c r="H4" s="8" t="s">
        <v>52</v>
      </c>
      <c r="I4" s="8" t="s">
        <v>53</v>
      </c>
      <c r="J4" s="8" t="s">
        <v>6</v>
      </c>
      <c r="K4" s="6" t="s">
        <v>7</v>
      </c>
      <c r="L4" s="6" t="s">
        <v>8</v>
      </c>
    </row>
    <row r="5" spans="1:39" s="12" customFormat="1" ht="17.25" customHeight="1" x14ac:dyDescent="0.25">
      <c r="A5" s="10">
        <v>1</v>
      </c>
      <c r="B5" s="10" t="s">
        <v>9</v>
      </c>
      <c r="C5" s="11">
        <f t="shared" ref="C5:L5" si="0">+C7+C9+C15+C19</f>
        <v>62347631413</v>
      </c>
      <c r="D5" s="11">
        <f t="shared" si="0"/>
        <v>138278951199.72998</v>
      </c>
      <c r="E5" s="11">
        <f t="shared" si="0"/>
        <v>38942657272.080002</v>
      </c>
      <c r="F5" s="11">
        <f t="shared" si="0"/>
        <v>9847588873.0526562</v>
      </c>
      <c r="G5" s="11">
        <f t="shared" si="0"/>
        <v>48790246145.13266</v>
      </c>
      <c r="H5" s="11">
        <f t="shared" si="0"/>
        <v>39333916619.130005</v>
      </c>
      <c r="I5" s="11">
        <f t="shared" si="0"/>
        <v>8116681076.6099987</v>
      </c>
      <c r="J5" s="11">
        <f t="shared" si="0"/>
        <v>47450597695.740005</v>
      </c>
      <c r="K5" s="11">
        <f t="shared" si="0"/>
        <v>89488705054.597336</v>
      </c>
      <c r="L5" s="11">
        <f t="shared" si="0"/>
        <v>1339648449.3926573</v>
      </c>
      <c r="N5" s="59"/>
    </row>
    <row r="6" spans="1:39" s="12" customFormat="1" ht="12.75" customHeight="1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5"/>
      <c r="L6" s="16"/>
      <c r="N6" s="59"/>
    </row>
    <row r="7" spans="1:39" s="22" customFormat="1" ht="18" customHeight="1" x14ac:dyDescent="0.2">
      <c r="A7" s="17" t="s">
        <v>10</v>
      </c>
      <c r="B7" s="17" t="s">
        <v>11</v>
      </c>
      <c r="C7" s="18">
        <v>14843874980</v>
      </c>
      <c r="D7" s="18">
        <v>15533843687.880001</v>
      </c>
      <c r="E7" s="18">
        <v>14843874980.000002</v>
      </c>
      <c r="F7" s="18">
        <v>689968707.87999916</v>
      </c>
      <c r="G7" s="18">
        <v>15533843687.880001</v>
      </c>
      <c r="H7" s="18">
        <v>14843874980.000002</v>
      </c>
      <c r="I7" s="18">
        <v>689968707.87999916</v>
      </c>
      <c r="J7" s="18">
        <v>15533843687.880001</v>
      </c>
      <c r="K7" s="18">
        <v>0</v>
      </c>
      <c r="L7" s="18">
        <v>0</v>
      </c>
      <c r="M7" s="21"/>
      <c r="N7" s="6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69" customFormat="1" ht="11.25" customHeight="1" x14ac:dyDescent="0.2">
      <c r="A8" s="61"/>
      <c r="B8" s="62"/>
      <c r="C8" s="63"/>
      <c r="D8" s="63"/>
      <c r="E8" s="63"/>
      <c r="F8" s="65"/>
      <c r="G8" s="63"/>
      <c r="H8" s="65"/>
      <c r="I8" s="64"/>
      <c r="J8" s="63"/>
      <c r="K8" s="66"/>
      <c r="L8" s="66"/>
      <c r="M8" s="67"/>
      <c r="N8" s="68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</row>
    <row r="9" spans="1:39" s="51" customFormat="1" ht="16.5" customHeight="1" x14ac:dyDescent="0.2">
      <c r="A9" s="70">
        <v>2</v>
      </c>
      <c r="B9" s="70" t="s">
        <v>12</v>
      </c>
      <c r="C9" s="71">
        <v>16446229873</v>
      </c>
      <c r="D9" s="71">
        <v>17160539747.780001</v>
      </c>
      <c r="E9" s="71">
        <v>801391873.38</v>
      </c>
      <c r="F9" s="71">
        <v>5707160063.4426575</v>
      </c>
      <c r="G9" s="71">
        <v>6508551936.8226576</v>
      </c>
      <c r="H9" s="71">
        <v>1192651220.4299998</v>
      </c>
      <c r="I9" s="71">
        <v>3976252267</v>
      </c>
      <c r="J9" s="71">
        <v>5168903487.4300003</v>
      </c>
      <c r="K9" s="71">
        <v>10651987810.957344</v>
      </c>
      <c r="L9" s="71">
        <v>1339648449.3926573</v>
      </c>
    </row>
    <row r="10" spans="1:39" s="51" customFormat="1" ht="12.75" x14ac:dyDescent="0.2">
      <c r="A10" s="46">
        <v>21</v>
      </c>
      <c r="B10" s="46" t="s">
        <v>13</v>
      </c>
      <c r="C10" s="47">
        <v>13311666651</v>
      </c>
      <c r="D10" s="47">
        <v>13311666651</v>
      </c>
      <c r="E10" s="47">
        <v>339017305</v>
      </c>
      <c r="F10" s="47">
        <v>3740038276.3926573</v>
      </c>
      <c r="G10" s="47">
        <v>4079055581.3926573</v>
      </c>
      <c r="H10" s="47">
        <v>268235641.38</v>
      </c>
      <c r="I10" s="47">
        <v>2624552982</v>
      </c>
      <c r="J10" s="47">
        <v>2892788623.3800001</v>
      </c>
      <c r="K10" s="47">
        <v>9232611069.6073418</v>
      </c>
      <c r="L10" s="47">
        <v>1186266958.0126572</v>
      </c>
    </row>
    <row r="11" spans="1:39" s="51" customFormat="1" ht="12.75" x14ac:dyDescent="0.2">
      <c r="A11" s="46">
        <v>22</v>
      </c>
      <c r="B11" s="46" t="s">
        <v>14</v>
      </c>
      <c r="C11" s="47">
        <v>6730219</v>
      </c>
      <c r="D11" s="47">
        <v>6730219</v>
      </c>
      <c r="E11" s="47">
        <v>4386897</v>
      </c>
      <c r="F11" s="47">
        <v>4033066</v>
      </c>
      <c r="G11" s="47">
        <v>8419963</v>
      </c>
      <c r="H11" s="47">
        <v>3862703</v>
      </c>
      <c r="I11" s="47">
        <v>2977880</v>
      </c>
      <c r="J11" s="47">
        <v>6840583</v>
      </c>
      <c r="K11" s="47">
        <v>-1689744</v>
      </c>
      <c r="L11" s="47">
        <v>1579380</v>
      </c>
    </row>
    <row r="12" spans="1:39" s="51" customFormat="1" ht="12.75" x14ac:dyDescent="0.2">
      <c r="A12" s="46">
        <v>23</v>
      </c>
      <c r="B12" s="46" t="s">
        <v>15</v>
      </c>
      <c r="C12" s="47">
        <v>2436263000</v>
      </c>
      <c r="D12" s="47">
        <v>2436263000</v>
      </c>
      <c r="E12" s="47">
        <v>143369600</v>
      </c>
      <c r="F12" s="47">
        <v>886171505</v>
      </c>
      <c r="G12" s="47">
        <v>1029541105</v>
      </c>
      <c r="H12" s="47">
        <v>143369600</v>
      </c>
      <c r="I12" s="47">
        <v>942095461</v>
      </c>
      <c r="J12" s="47">
        <v>1085465061</v>
      </c>
      <c r="K12" s="47">
        <v>1406721895</v>
      </c>
      <c r="L12" s="47">
        <v>-55923956</v>
      </c>
    </row>
    <row r="13" spans="1:39" s="51" customFormat="1" ht="12.75" x14ac:dyDescent="0.2">
      <c r="A13" s="46">
        <v>24</v>
      </c>
      <c r="B13" s="46" t="s">
        <v>16</v>
      </c>
      <c r="C13" s="47">
        <v>691570003</v>
      </c>
      <c r="D13" s="47">
        <v>1405879877.7800002</v>
      </c>
      <c r="E13" s="47">
        <v>314618071.38</v>
      </c>
      <c r="F13" s="47">
        <v>1076917216.05</v>
      </c>
      <c r="G13" s="47">
        <v>1391535287.4299998</v>
      </c>
      <c r="H13" s="47">
        <v>777183276.04999995</v>
      </c>
      <c r="I13" s="47">
        <v>406625944</v>
      </c>
      <c r="J13" s="47">
        <v>1183809220.05</v>
      </c>
      <c r="K13" s="47">
        <v>14344590.350000381</v>
      </c>
      <c r="L13" s="47">
        <v>207726067.37999988</v>
      </c>
    </row>
    <row r="14" spans="1:39" s="51" customFormat="1" ht="12.75" x14ac:dyDescent="0.2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39" s="51" customFormat="1" ht="15.75" customHeight="1" x14ac:dyDescent="0.2">
      <c r="A15" s="48">
        <v>3</v>
      </c>
      <c r="B15" s="48" t="s">
        <v>17</v>
      </c>
      <c r="C15" s="49">
        <v>12376329</v>
      </c>
      <c r="D15" s="49">
        <v>12376329</v>
      </c>
      <c r="E15" s="49">
        <v>1191713.72</v>
      </c>
      <c r="F15" s="49">
        <v>9132075.7300000004</v>
      </c>
      <c r="G15" s="49">
        <v>10323789.450000001</v>
      </c>
      <c r="H15" s="49">
        <v>1191713.72</v>
      </c>
      <c r="I15" s="49">
        <v>9132075.7300000004</v>
      </c>
      <c r="J15" s="49">
        <v>10323789.450000001</v>
      </c>
      <c r="K15" s="49">
        <v>2052539.5499999989</v>
      </c>
      <c r="L15" s="49">
        <v>0</v>
      </c>
    </row>
    <row r="16" spans="1:39" s="73" customFormat="1" ht="15.75" customHeight="1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9.9999999999999995E-7</v>
      </c>
      <c r="F16" s="47">
        <v>9.9999999999999995E-7</v>
      </c>
      <c r="G16" s="47">
        <v>1.9999999999999999E-6</v>
      </c>
      <c r="H16" s="47">
        <v>9.9999999999999995E-7</v>
      </c>
      <c r="I16" s="47">
        <v>9.9999999999999995E-7</v>
      </c>
      <c r="J16" s="47">
        <v>1.9999999999999999E-6</v>
      </c>
      <c r="K16" s="47">
        <v>999.99999800000001</v>
      </c>
      <c r="L16" s="47">
        <v>0</v>
      </c>
    </row>
    <row r="17" spans="1:12" s="73" customFormat="1" ht="12.75" x14ac:dyDescent="0.2">
      <c r="A17" s="46">
        <v>32</v>
      </c>
      <c r="B17" s="46" t="s">
        <v>19</v>
      </c>
      <c r="C17" s="47">
        <v>12375329</v>
      </c>
      <c r="D17" s="47">
        <v>12375329</v>
      </c>
      <c r="E17" s="47">
        <v>1191713.72</v>
      </c>
      <c r="F17" s="47">
        <v>9132075.7300000004</v>
      </c>
      <c r="G17" s="47">
        <v>10323789.450000001</v>
      </c>
      <c r="H17" s="47">
        <v>1191713.72</v>
      </c>
      <c r="I17" s="47">
        <v>9132075.7300000004</v>
      </c>
      <c r="J17" s="47">
        <v>10323789.450000001</v>
      </c>
      <c r="K17" s="47">
        <v>2051539.5499999989</v>
      </c>
      <c r="L17" s="47">
        <v>0</v>
      </c>
    </row>
    <row r="18" spans="1:12" s="51" customFormat="1" ht="12.75" x14ac:dyDescent="0.2">
      <c r="A18" s="46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s="72" customFormat="1" ht="15.75" customHeight="1" x14ac:dyDescent="0.2">
      <c r="A19" s="48">
        <v>4</v>
      </c>
      <c r="B19" s="48" t="s">
        <v>20</v>
      </c>
      <c r="C19" s="49">
        <v>31045150231</v>
      </c>
      <c r="D19" s="49">
        <v>105572191435.06999</v>
      </c>
      <c r="E19" s="49">
        <v>23296198704.98</v>
      </c>
      <c r="F19" s="49">
        <v>3441328026</v>
      </c>
      <c r="G19" s="49">
        <v>26737526730.98</v>
      </c>
      <c r="H19" s="49">
        <v>23296198704.98</v>
      </c>
      <c r="I19" s="49">
        <v>3441328026</v>
      </c>
      <c r="J19" s="49">
        <v>26737526730.98</v>
      </c>
      <c r="K19" s="49">
        <v>78834664704.089996</v>
      </c>
      <c r="L19" s="49">
        <v>0</v>
      </c>
    </row>
    <row r="20" spans="1:12" s="51" customFormat="1" ht="13.5" customHeight="1" x14ac:dyDescent="0.2">
      <c r="A20" s="46">
        <v>41</v>
      </c>
      <c r="B20" s="46" t="s">
        <v>21</v>
      </c>
      <c r="C20" s="47">
        <v>31045150231</v>
      </c>
      <c r="D20" s="47">
        <v>105572191435.06999</v>
      </c>
      <c r="E20" s="47">
        <v>23296198704.98</v>
      </c>
      <c r="F20" s="47">
        <v>3441328026</v>
      </c>
      <c r="G20" s="47">
        <v>26737526730.98</v>
      </c>
      <c r="H20" s="47">
        <v>23296198704.98</v>
      </c>
      <c r="I20" s="47">
        <v>3441328026</v>
      </c>
      <c r="J20" s="47">
        <v>26737526730.98</v>
      </c>
      <c r="K20" s="47">
        <v>78834664704.089996</v>
      </c>
      <c r="L20" s="47">
        <v>0</v>
      </c>
    </row>
    <row r="21" spans="1:12" s="51" customFormat="1" ht="12.75" x14ac:dyDescent="0.2"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s="51" customFormat="1" ht="12.75" x14ac:dyDescent="0.2"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s="51" customFormat="1" ht="12.75" x14ac:dyDescent="0.2"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s="51" customFormat="1" ht="12.75" x14ac:dyDescent="0.2"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s="51" customFormat="1" ht="12.75" x14ac:dyDescent="0.2"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 s="51" customFormat="1" ht="12.75" x14ac:dyDescent="0.2"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s="51" customFormat="1" ht="12.75" x14ac:dyDescent="0.2"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s="51" customFormat="1" ht="12.75" x14ac:dyDescent="0.2"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s="51" customFormat="1" ht="12.75" x14ac:dyDescent="0.2"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s="51" customFormat="1" ht="12.75" x14ac:dyDescent="0.2"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s="51" customFormat="1" ht="12.75" x14ac:dyDescent="0.2"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s="51" customFormat="1" ht="12.75" x14ac:dyDescent="0.2">
      <c r="C32" s="52"/>
      <c r="D32" s="52"/>
      <c r="E32" s="52"/>
      <c r="F32" s="52"/>
      <c r="G32" s="52"/>
      <c r="H32" s="52"/>
      <c r="I32" s="52"/>
      <c r="J32" s="52"/>
      <c r="K32" s="52"/>
      <c r="L32" s="52"/>
    </row>
    <row r="33" spans="3:12" s="51" customFormat="1" ht="12.75" x14ac:dyDescent="0.2">
      <c r="C33" s="52"/>
      <c r="D33" s="52"/>
      <c r="E33" s="52"/>
      <c r="F33" s="52"/>
      <c r="G33" s="52"/>
      <c r="H33" s="52"/>
      <c r="I33" s="52"/>
      <c r="J33" s="52"/>
      <c r="K33" s="52"/>
      <c r="L33" s="52"/>
    </row>
    <row r="34" spans="3:12" s="51" customFormat="1" ht="12.75" x14ac:dyDescent="0.2">
      <c r="C34" s="52"/>
      <c r="D34" s="52"/>
      <c r="E34" s="52"/>
      <c r="F34" s="52"/>
      <c r="G34" s="52"/>
      <c r="H34" s="52"/>
      <c r="I34" s="52"/>
      <c r="J34" s="52"/>
      <c r="K34" s="52"/>
      <c r="L34" s="52"/>
    </row>
    <row r="35" spans="3:12" s="51" customFormat="1" ht="12.75" x14ac:dyDescent="0.2"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3:12" s="51" customFormat="1" ht="12.75" x14ac:dyDescent="0.2"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3:12" s="51" customFormat="1" ht="12.75" x14ac:dyDescent="0.2"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8" spans="3:12" s="51" customFormat="1" ht="12.75" x14ac:dyDescent="0.2">
      <c r="C38" s="52"/>
      <c r="D38" s="52"/>
      <c r="E38" s="52"/>
      <c r="F38" s="52"/>
      <c r="G38" s="52"/>
      <c r="H38" s="52"/>
      <c r="I38" s="52"/>
      <c r="J38" s="52"/>
      <c r="K38" s="52"/>
      <c r="L38" s="52"/>
    </row>
    <row r="39" spans="3:12" s="51" customFormat="1" ht="12.75" x14ac:dyDescent="0.2">
      <c r="C39" s="52"/>
      <c r="D39" s="52"/>
      <c r="E39" s="52"/>
      <c r="F39" s="52"/>
      <c r="G39" s="52"/>
      <c r="H39" s="52"/>
      <c r="I39" s="52"/>
      <c r="J39" s="52"/>
      <c r="K39" s="52"/>
      <c r="L39" s="52"/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A28" sqref="A28:B28"/>
    </sheetView>
  </sheetViews>
  <sheetFormatPr baseColWidth="10" defaultRowHeight="15" x14ac:dyDescent="0.25"/>
  <cols>
    <col min="1" max="1" width="11.140625" customWidth="1"/>
    <col min="2" max="2" width="38" customWidth="1"/>
    <col min="3" max="3" width="16.5703125" customWidth="1"/>
    <col min="4" max="4" width="19.42578125" customWidth="1"/>
    <col min="5" max="5" width="16.85546875" customWidth="1"/>
    <col min="6" max="6" width="16.42578125" customWidth="1"/>
    <col min="7" max="7" width="16.7109375" customWidth="1"/>
    <col min="8" max="8" width="16.85546875" customWidth="1"/>
    <col min="9" max="9" width="15.42578125" customWidth="1"/>
    <col min="10" max="11" width="16.140625" customWidth="1"/>
    <col min="12" max="12" width="10.5703125" customWidth="1"/>
    <col min="13" max="13" width="15.28515625" bestFit="1" customWidth="1"/>
  </cols>
  <sheetData>
    <row r="1" spans="1:22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74"/>
    </row>
    <row r="2" spans="1:22" ht="18" x14ac:dyDescent="0.25">
      <c r="A2" s="97" t="s">
        <v>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N2" s="3"/>
      <c r="O2" s="3"/>
    </row>
    <row r="3" spans="1:22" s="32" customFormat="1" ht="19.5" customHeight="1" x14ac:dyDescent="0.2">
      <c r="A3" s="75"/>
      <c r="C3" s="4"/>
      <c r="D3" s="4"/>
      <c r="E3" s="4"/>
      <c r="F3" s="4"/>
      <c r="G3" s="4"/>
      <c r="H3" s="4"/>
      <c r="I3" s="4"/>
      <c r="J3" s="4"/>
      <c r="K3" s="4"/>
    </row>
    <row r="4" spans="1:22" ht="27.75" customHeight="1" x14ac:dyDescent="0.25">
      <c r="A4" s="36" t="s">
        <v>1</v>
      </c>
      <c r="B4" s="57" t="s">
        <v>2</v>
      </c>
      <c r="C4" s="6" t="s">
        <v>49</v>
      </c>
      <c r="D4" s="6" t="s">
        <v>23</v>
      </c>
      <c r="E4" s="58" t="s">
        <v>55</v>
      </c>
      <c r="F4" s="58" t="s">
        <v>56</v>
      </c>
      <c r="G4" s="58" t="s">
        <v>57</v>
      </c>
      <c r="H4" s="6" t="s">
        <v>7</v>
      </c>
      <c r="I4" s="8" t="s">
        <v>58</v>
      </c>
      <c r="J4" s="8" t="s">
        <v>59</v>
      </c>
      <c r="K4" s="8" t="s">
        <v>60</v>
      </c>
    </row>
    <row r="5" spans="1:22" s="79" customFormat="1" ht="18" customHeight="1" x14ac:dyDescent="0.2">
      <c r="A5" s="76">
        <v>0</v>
      </c>
      <c r="B5" s="42" t="s">
        <v>27</v>
      </c>
      <c r="C5" s="43">
        <f t="shared" ref="C5:K5" si="0">+C6+C11+C15+C20+C25+C27+C30</f>
        <v>62347631413</v>
      </c>
      <c r="D5" s="43">
        <f t="shared" si="0"/>
        <v>138278951199.72998</v>
      </c>
      <c r="E5" s="43">
        <f t="shared" si="0"/>
        <v>28083062642.230003</v>
      </c>
      <c r="F5" s="43">
        <f t="shared" si="0"/>
        <v>11289041309.060001</v>
      </c>
      <c r="G5" s="43">
        <f t="shared" si="0"/>
        <v>39372103951.290001</v>
      </c>
      <c r="H5" s="43">
        <f t="shared" si="0"/>
        <v>98906847248.439987</v>
      </c>
      <c r="I5" s="43">
        <f t="shared" si="0"/>
        <v>5156556840.4099989</v>
      </c>
      <c r="J5" s="43">
        <f t="shared" si="0"/>
        <v>10182867251.25</v>
      </c>
      <c r="K5" s="43">
        <f t="shared" si="0"/>
        <v>15339424091.66</v>
      </c>
      <c r="L5" s="77"/>
      <c r="M5" s="78"/>
      <c r="N5" s="77"/>
      <c r="O5" s="77"/>
      <c r="P5" s="77"/>
      <c r="Q5" s="77"/>
      <c r="R5" s="77"/>
      <c r="S5" s="77"/>
      <c r="T5" s="77"/>
      <c r="U5" s="77"/>
      <c r="V5" s="77"/>
    </row>
    <row r="6" spans="1:22" s="26" customFormat="1" ht="16.5" customHeight="1" x14ac:dyDescent="0.25">
      <c r="A6" s="80">
        <v>5</v>
      </c>
      <c r="B6" s="44" t="s">
        <v>28</v>
      </c>
      <c r="C6" s="45">
        <f t="shared" ref="C6:K6" si="1">+C7+C8+C9</f>
        <v>7904532531</v>
      </c>
      <c r="D6" s="45">
        <f t="shared" si="1"/>
        <v>7904532531</v>
      </c>
      <c r="E6" s="45">
        <f t="shared" si="1"/>
        <v>2338472395</v>
      </c>
      <c r="F6" s="45">
        <f t="shared" si="1"/>
        <v>2140291921</v>
      </c>
      <c r="G6" s="45">
        <f t="shared" si="1"/>
        <v>4478764316</v>
      </c>
      <c r="H6" s="45">
        <f t="shared" si="1"/>
        <v>3425768215</v>
      </c>
      <c r="I6" s="45">
        <f t="shared" si="1"/>
        <v>682421641</v>
      </c>
      <c r="J6" s="45">
        <f t="shared" si="1"/>
        <v>1235583720.8299999</v>
      </c>
      <c r="K6" s="45">
        <f t="shared" si="1"/>
        <v>1918005361.8299999</v>
      </c>
      <c r="L6" s="81"/>
      <c r="M6" s="78"/>
      <c r="N6" s="81"/>
      <c r="O6" s="81"/>
      <c r="P6" s="81"/>
      <c r="Q6" s="81"/>
      <c r="R6" s="81"/>
      <c r="S6" s="81"/>
      <c r="T6" s="81"/>
      <c r="U6" s="81"/>
      <c r="V6" s="81"/>
    </row>
    <row r="7" spans="1:22" s="51" customFormat="1" ht="12.75" x14ac:dyDescent="0.2">
      <c r="A7" s="93">
        <v>51</v>
      </c>
      <c r="B7" s="47" t="s">
        <v>29</v>
      </c>
      <c r="C7" s="47">
        <v>5225174313</v>
      </c>
      <c r="D7" s="47">
        <v>5242141813</v>
      </c>
      <c r="E7" s="47">
        <v>1407994112</v>
      </c>
      <c r="F7" s="47">
        <v>1900807413</v>
      </c>
      <c r="G7" s="47">
        <v>3308801525</v>
      </c>
      <c r="H7" s="47">
        <v>1933340288</v>
      </c>
      <c r="I7" s="47">
        <v>518412095</v>
      </c>
      <c r="J7" s="47">
        <v>843352225</v>
      </c>
      <c r="K7" s="47">
        <v>1361764320</v>
      </c>
      <c r="L7" s="82"/>
      <c r="M7" s="94"/>
      <c r="N7" s="82"/>
      <c r="O7" s="82"/>
      <c r="P7" s="82"/>
      <c r="Q7" s="82"/>
      <c r="R7" s="82"/>
    </row>
    <row r="8" spans="1:22" s="33" customFormat="1" x14ac:dyDescent="0.25">
      <c r="A8" s="46">
        <v>52</v>
      </c>
      <c r="B8" s="46" t="s">
        <v>30</v>
      </c>
      <c r="C8" s="47">
        <v>2469065912</v>
      </c>
      <c r="D8" s="47">
        <v>2442398315</v>
      </c>
      <c r="E8" s="47">
        <v>912987949</v>
      </c>
      <c r="F8" s="47">
        <v>209682536</v>
      </c>
      <c r="G8" s="47">
        <v>1122670485</v>
      </c>
      <c r="H8" s="47">
        <v>1319727830</v>
      </c>
      <c r="I8" s="47">
        <v>159636961.99999994</v>
      </c>
      <c r="J8" s="47">
        <v>377105979.83000004</v>
      </c>
      <c r="K8" s="47">
        <v>536742941.82999998</v>
      </c>
    </row>
    <row r="9" spans="1:22" s="33" customFormat="1" x14ac:dyDescent="0.25">
      <c r="A9" s="46">
        <v>53</v>
      </c>
      <c r="B9" s="46" t="s">
        <v>31</v>
      </c>
      <c r="C9" s="47">
        <v>210292306</v>
      </c>
      <c r="D9" s="47">
        <v>219992403</v>
      </c>
      <c r="E9" s="47">
        <v>17490334</v>
      </c>
      <c r="F9" s="47">
        <v>29801972</v>
      </c>
      <c r="G9" s="47">
        <v>47292306</v>
      </c>
      <c r="H9" s="47">
        <v>172700097</v>
      </c>
      <c r="I9" s="47">
        <v>4372584</v>
      </c>
      <c r="J9" s="47">
        <v>15125516</v>
      </c>
      <c r="K9" s="47">
        <v>19498100</v>
      </c>
    </row>
    <row r="10" spans="1:22" x14ac:dyDescent="0.25">
      <c r="A10" s="46"/>
      <c r="B10" s="46"/>
      <c r="C10" s="47"/>
      <c r="D10" s="47"/>
      <c r="E10" s="47"/>
      <c r="F10" s="47"/>
      <c r="G10" s="47"/>
      <c r="H10" s="47"/>
      <c r="I10" s="47"/>
      <c r="J10" s="47"/>
      <c r="K10" s="47"/>
    </row>
    <row r="11" spans="1:22" s="85" customFormat="1" ht="18" customHeight="1" x14ac:dyDescent="0.2">
      <c r="A11" s="83">
        <v>6</v>
      </c>
      <c r="B11" s="48" t="s">
        <v>32</v>
      </c>
      <c r="C11" s="49">
        <f>+C12+C13</f>
        <v>4611286076</v>
      </c>
      <c r="D11" s="49">
        <f t="shared" ref="D11:K11" si="2">+D12+D13</f>
        <v>4611286076</v>
      </c>
      <c r="E11" s="49">
        <f t="shared" si="2"/>
        <v>1337210515</v>
      </c>
      <c r="F11" s="49">
        <f t="shared" si="2"/>
        <v>201074300</v>
      </c>
      <c r="G11" s="49">
        <f t="shared" si="2"/>
        <v>1538284815</v>
      </c>
      <c r="H11" s="49">
        <f t="shared" si="2"/>
        <v>3073001261</v>
      </c>
      <c r="I11" s="49">
        <f t="shared" si="2"/>
        <v>0</v>
      </c>
      <c r="J11" s="49">
        <f t="shared" si="2"/>
        <v>230383423</v>
      </c>
      <c r="K11" s="49">
        <f t="shared" si="2"/>
        <v>230383423</v>
      </c>
      <c r="L11" s="84"/>
      <c r="M11" s="78"/>
      <c r="N11" s="84"/>
      <c r="O11" s="84"/>
      <c r="P11" s="84"/>
      <c r="Q11" s="84"/>
      <c r="R11" s="84"/>
    </row>
    <row r="12" spans="1:22" s="33" customFormat="1" x14ac:dyDescent="0.25">
      <c r="A12" s="46">
        <v>61</v>
      </c>
      <c r="B12" s="46" t="s">
        <v>33</v>
      </c>
      <c r="C12" s="47">
        <v>4127826233</v>
      </c>
      <c r="D12" s="47">
        <v>4127826233</v>
      </c>
      <c r="E12" s="47">
        <v>1313510627</v>
      </c>
      <c r="F12" s="47">
        <v>201074300</v>
      </c>
      <c r="G12" s="47">
        <v>1514584927</v>
      </c>
      <c r="H12" s="47">
        <v>2613241306</v>
      </c>
      <c r="I12" s="47">
        <v>0</v>
      </c>
      <c r="J12" s="47">
        <v>223462383</v>
      </c>
      <c r="K12" s="47">
        <v>223462383</v>
      </c>
    </row>
    <row r="13" spans="1:22" s="33" customFormat="1" x14ac:dyDescent="0.25">
      <c r="A13" s="46">
        <v>6118</v>
      </c>
      <c r="B13" s="46" t="s">
        <v>34</v>
      </c>
      <c r="C13" s="47">
        <v>483459843</v>
      </c>
      <c r="D13" s="47">
        <v>483459843</v>
      </c>
      <c r="E13" s="47">
        <v>23699888</v>
      </c>
      <c r="F13" s="47">
        <v>0</v>
      </c>
      <c r="G13" s="47">
        <v>23699888</v>
      </c>
      <c r="H13" s="47">
        <v>459759955</v>
      </c>
      <c r="I13" s="47">
        <v>0</v>
      </c>
      <c r="J13" s="47">
        <v>6921040</v>
      </c>
      <c r="K13" s="47">
        <v>6921040</v>
      </c>
    </row>
    <row r="14" spans="1:22" x14ac:dyDescent="0.25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</row>
    <row r="15" spans="1:22" s="26" customFormat="1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9654000</v>
      </c>
      <c r="F15" s="49">
        <v>28274564</v>
      </c>
      <c r="G15" s="49">
        <v>37928564</v>
      </c>
      <c r="H15" s="49">
        <v>3213289027</v>
      </c>
      <c r="I15" s="49">
        <v>9654000</v>
      </c>
      <c r="J15" s="49">
        <v>26374564</v>
      </c>
      <c r="K15" s="49">
        <v>36028564</v>
      </c>
    </row>
    <row r="16" spans="1:22" s="33" customFormat="1" x14ac:dyDescent="0.25">
      <c r="A16" s="46">
        <v>711</v>
      </c>
      <c r="B16" s="46" t="s">
        <v>36</v>
      </c>
      <c r="C16" s="47">
        <v>238103499</v>
      </c>
      <c r="D16" s="47">
        <v>238103499</v>
      </c>
      <c r="E16" s="47">
        <v>1850000</v>
      </c>
      <c r="F16" s="47">
        <v>915000</v>
      </c>
      <c r="G16" s="47">
        <v>2765000</v>
      </c>
      <c r="H16" s="47">
        <v>235338499</v>
      </c>
      <c r="I16" s="47">
        <v>1850000</v>
      </c>
      <c r="J16" s="47">
        <v>915000</v>
      </c>
      <c r="K16" s="47">
        <v>2765000</v>
      </c>
    </row>
    <row r="17" spans="1:18" s="33" customFormat="1" x14ac:dyDescent="0.25">
      <c r="A17" s="46">
        <v>712</v>
      </c>
      <c r="B17" s="46" t="s">
        <v>37</v>
      </c>
      <c r="C17" s="47">
        <v>100000000</v>
      </c>
      <c r="D17" s="47">
        <v>100000000</v>
      </c>
      <c r="E17" s="47">
        <v>0</v>
      </c>
      <c r="F17" s="47">
        <v>0</v>
      </c>
      <c r="G17" s="47">
        <v>0</v>
      </c>
      <c r="H17" s="47">
        <v>100000000</v>
      </c>
      <c r="I17" s="47">
        <v>0</v>
      </c>
      <c r="J17" s="47">
        <v>0</v>
      </c>
      <c r="K17" s="47">
        <v>0</v>
      </c>
    </row>
    <row r="18" spans="1:18" s="33" customFormat="1" x14ac:dyDescent="0.25">
      <c r="A18" s="46">
        <v>713</v>
      </c>
      <c r="B18" s="46" t="s">
        <v>38</v>
      </c>
      <c r="C18" s="47">
        <v>2913114092</v>
      </c>
      <c r="D18" s="47">
        <v>2913114092</v>
      </c>
      <c r="E18" s="47">
        <v>7804000</v>
      </c>
      <c r="F18" s="47">
        <v>27359564</v>
      </c>
      <c r="G18" s="47">
        <v>35163564</v>
      </c>
      <c r="H18" s="47">
        <v>2877950528</v>
      </c>
      <c r="I18" s="47">
        <v>7804000</v>
      </c>
      <c r="J18" s="47">
        <v>25459564</v>
      </c>
      <c r="K18" s="47">
        <v>33263564</v>
      </c>
    </row>
    <row r="19" spans="1:18" x14ac:dyDescent="0.25">
      <c r="A19" s="46"/>
      <c r="B19" s="46"/>
      <c r="C19" s="47"/>
      <c r="D19" s="47"/>
      <c r="E19" s="47"/>
      <c r="F19" s="47"/>
      <c r="G19" s="47"/>
      <c r="H19" s="47"/>
      <c r="I19" s="47"/>
      <c r="J19" s="47"/>
      <c r="K19" s="47"/>
    </row>
    <row r="20" spans="1:18" ht="14.25" customHeight="1" x14ac:dyDescent="0.25">
      <c r="A20" s="86">
        <v>8</v>
      </c>
      <c r="B20" s="50" t="s">
        <v>39</v>
      </c>
      <c r="C20" s="49">
        <f t="shared" ref="C20:K20" si="3">+C21+C22+C23</f>
        <v>7437012256</v>
      </c>
      <c r="D20" s="49">
        <f t="shared" si="3"/>
        <v>7493468377.9700003</v>
      </c>
      <c r="E20" s="49">
        <f t="shared" si="3"/>
        <v>2764634736.5100002</v>
      </c>
      <c r="F20" s="49">
        <f t="shared" si="3"/>
        <v>717444102.29999995</v>
      </c>
      <c r="G20" s="49">
        <f t="shared" si="3"/>
        <v>3482078838.8100004</v>
      </c>
      <c r="H20" s="49">
        <f t="shared" si="3"/>
        <v>4011389539.1599998</v>
      </c>
      <c r="I20" s="49">
        <f t="shared" si="3"/>
        <v>573646659.21000004</v>
      </c>
      <c r="J20" s="49">
        <f t="shared" si="3"/>
        <v>1030733553.2</v>
      </c>
      <c r="K20" s="49">
        <f t="shared" si="3"/>
        <v>1604380212.4100001</v>
      </c>
      <c r="L20" s="1"/>
      <c r="M20" s="78"/>
      <c r="N20" s="87"/>
      <c r="O20" s="87"/>
      <c r="P20" s="87"/>
      <c r="Q20" s="87"/>
      <c r="R20" s="87"/>
    </row>
    <row r="21" spans="1:18" s="33" customFormat="1" x14ac:dyDescent="0.25">
      <c r="A21" s="46">
        <v>81</v>
      </c>
      <c r="B21" s="46" t="s">
        <v>40</v>
      </c>
      <c r="C21" s="47">
        <v>577198665</v>
      </c>
      <c r="D21" s="47">
        <v>870487459.09000003</v>
      </c>
      <c r="E21" s="47">
        <v>310738715.21000004</v>
      </c>
      <c r="F21" s="47">
        <v>47961206</v>
      </c>
      <c r="G21" s="47">
        <v>358699921.21000004</v>
      </c>
      <c r="H21" s="47">
        <v>511787537.88</v>
      </c>
      <c r="I21" s="47">
        <v>191603216.21000001</v>
      </c>
      <c r="J21" s="47">
        <v>47761206</v>
      </c>
      <c r="K21" s="47">
        <v>239364422.21000001</v>
      </c>
    </row>
    <row r="22" spans="1:18" s="33" customFormat="1" x14ac:dyDescent="0.25">
      <c r="A22" s="46">
        <v>82</v>
      </c>
      <c r="B22" s="46" t="s">
        <v>41</v>
      </c>
      <c r="C22" s="47">
        <v>225200000</v>
      </c>
      <c r="D22" s="47">
        <v>55000000</v>
      </c>
      <c r="E22" s="47">
        <v>55000000</v>
      </c>
      <c r="F22" s="47">
        <v>0</v>
      </c>
      <c r="G22" s="47">
        <v>55000000</v>
      </c>
      <c r="H22" s="47">
        <v>0</v>
      </c>
      <c r="I22" s="47">
        <v>0</v>
      </c>
      <c r="J22" s="47">
        <v>0</v>
      </c>
      <c r="K22" s="47">
        <v>0</v>
      </c>
    </row>
    <row r="23" spans="1:18" s="33" customFormat="1" ht="13.5" customHeight="1" x14ac:dyDescent="0.25">
      <c r="A23" s="46">
        <v>83</v>
      </c>
      <c r="B23" s="47" t="s">
        <v>42</v>
      </c>
      <c r="C23" s="47">
        <v>6634613591</v>
      </c>
      <c r="D23" s="47">
        <v>6567980918.8800001</v>
      </c>
      <c r="E23" s="47">
        <v>2398896021.3000002</v>
      </c>
      <c r="F23" s="47">
        <v>669482896.29999995</v>
      </c>
      <c r="G23" s="47">
        <v>3068378917.6000004</v>
      </c>
      <c r="H23" s="47">
        <v>3499602001.2799997</v>
      </c>
      <c r="I23" s="47">
        <v>382043443</v>
      </c>
      <c r="J23" s="47">
        <v>982972347.20000005</v>
      </c>
      <c r="K23" s="47">
        <v>1365015790.2</v>
      </c>
      <c r="L23" s="95"/>
      <c r="M23" s="94"/>
    </row>
    <row r="24" spans="1:18" x14ac:dyDescent="0.25">
      <c r="A24" s="46"/>
      <c r="B24" s="46"/>
      <c r="C24" s="47"/>
      <c r="D24" s="47"/>
      <c r="E24" s="47"/>
      <c r="F24" s="47"/>
      <c r="G24" s="47"/>
      <c r="H24" s="47"/>
      <c r="I24" s="47"/>
      <c r="J24" s="47"/>
      <c r="K24" s="47"/>
    </row>
    <row r="25" spans="1:18" s="26" customFormat="1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349593550</v>
      </c>
      <c r="F25" s="49">
        <v>5061956421.7600002</v>
      </c>
      <c r="G25" s="49">
        <v>5411549971.7600002</v>
      </c>
      <c r="H25" s="49">
        <v>2610393931.2399998</v>
      </c>
      <c r="I25" s="49">
        <v>41589678</v>
      </c>
      <c r="J25" s="49">
        <v>2067573389.3000002</v>
      </c>
      <c r="K25" s="49">
        <v>2109163067.3000002</v>
      </c>
      <c r="M25" s="88"/>
    </row>
    <row r="26" spans="1:18" x14ac:dyDescent="0.25">
      <c r="A26" s="46"/>
      <c r="B26" s="46"/>
      <c r="C26" s="47"/>
      <c r="D26" s="47"/>
      <c r="E26" s="47"/>
      <c r="F26" s="47"/>
      <c r="G26" s="47"/>
      <c r="H26" s="47"/>
      <c r="I26" s="47"/>
      <c r="J26" s="47"/>
      <c r="K26" s="47"/>
    </row>
    <row r="27" spans="1:18" s="26" customFormat="1" x14ac:dyDescent="0.25">
      <c r="A27" s="48">
        <v>100</v>
      </c>
      <c r="B27" s="48" t="s">
        <v>45</v>
      </c>
      <c r="C27" s="49">
        <v>31045150231</v>
      </c>
      <c r="D27" s="49">
        <v>105572191435.06999</v>
      </c>
      <c r="E27" s="49">
        <v>21283497445.720001</v>
      </c>
      <c r="F27" s="49">
        <v>3140000000</v>
      </c>
      <c r="G27" s="49">
        <v>24423497445.720001</v>
      </c>
      <c r="H27" s="49">
        <v>81148693989.349991</v>
      </c>
      <c r="I27" s="49">
        <v>3849244862.1999989</v>
      </c>
      <c r="J27" s="49">
        <v>5592218600.9200001</v>
      </c>
      <c r="K27" s="49">
        <v>9441463463.1199989</v>
      </c>
    </row>
    <row r="28" spans="1:18" s="26" customFormat="1" x14ac:dyDescent="0.25">
      <c r="A28" s="28">
        <v>100</v>
      </c>
      <c r="B28" s="28" t="s">
        <v>45</v>
      </c>
      <c r="C28" s="47">
        <v>31045150231</v>
      </c>
      <c r="D28" s="47">
        <v>105572191435.06999</v>
      </c>
      <c r="E28" s="47">
        <v>21283497445.720001</v>
      </c>
      <c r="F28" s="47">
        <v>3140000000</v>
      </c>
      <c r="G28" s="47">
        <v>24423497445.720001</v>
      </c>
      <c r="H28" s="47">
        <v>81148693989.349991</v>
      </c>
      <c r="I28" s="47">
        <v>3849244862.1999989</v>
      </c>
      <c r="J28" s="47">
        <v>5592218600.9200001</v>
      </c>
      <c r="K28" s="47">
        <v>9441463463.1199989</v>
      </c>
    </row>
    <row r="29" spans="1:18" s="51" customFormat="1" ht="12.75" x14ac:dyDescent="0.2">
      <c r="A29" s="89"/>
      <c r="B29" s="89"/>
      <c r="C29" s="90"/>
      <c r="D29" s="90"/>
      <c r="E29" s="90"/>
      <c r="F29" s="90"/>
      <c r="G29" s="90"/>
      <c r="H29" s="90"/>
      <c r="I29" s="90"/>
      <c r="J29" s="90"/>
      <c r="K29" s="90"/>
    </row>
    <row r="30" spans="1:18" s="72" customFormat="1" ht="12.75" x14ac:dyDescent="0.2">
      <c r="A30" s="91">
        <v>11</v>
      </c>
      <c r="B30" s="91" t="s">
        <v>61</v>
      </c>
      <c r="C30" s="92"/>
      <c r="D30" s="92">
        <v>1424311285.6899993</v>
      </c>
      <c r="E30" s="92"/>
      <c r="F30" s="92"/>
      <c r="G30" s="92"/>
      <c r="H30" s="92">
        <v>1424311285.6899993</v>
      </c>
      <c r="I30" s="92"/>
      <c r="J30" s="92"/>
      <c r="K30" s="92"/>
    </row>
    <row r="32" spans="1:18" x14ac:dyDescent="0.25">
      <c r="C32" s="3"/>
    </row>
    <row r="33" spans="3:3" x14ac:dyDescent="0.25">
      <c r="C33" s="3"/>
    </row>
  </sheetData>
  <mergeCells count="2">
    <mergeCell ref="A1:K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workbookViewId="0">
      <selection activeCell="H25" sqref="H25"/>
    </sheetView>
  </sheetViews>
  <sheetFormatPr baseColWidth="10" defaultRowHeight="15" x14ac:dyDescent="0.25"/>
  <cols>
    <col min="1" max="1" width="9.7109375" customWidth="1"/>
    <col min="2" max="2" width="27" customWidth="1"/>
    <col min="3" max="3" width="16.28515625" customWidth="1"/>
    <col min="4" max="4" width="17.140625" customWidth="1"/>
    <col min="5" max="5" width="16.42578125" customWidth="1"/>
    <col min="6" max="6" width="15.140625" customWidth="1"/>
    <col min="7" max="7" width="17.28515625" customWidth="1"/>
    <col min="8" max="8" width="17" customWidth="1"/>
    <col min="9" max="9" width="16.5703125" customWidth="1"/>
    <col min="10" max="10" width="16.7109375" customWidth="1"/>
    <col min="11" max="11" width="16.140625" customWidth="1"/>
    <col min="12" max="12" width="16" customWidth="1"/>
    <col min="13" max="13" width="7.7109375" customWidth="1"/>
  </cols>
  <sheetData>
    <row r="1" spans="1:39" ht="21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39" ht="17.25" customHeight="1" x14ac:dyDescent="0.25">
      <c r="A2" s="96" t="s">
        <v>62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39" x14ac:dyDescent="0.25">
      <c r="A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39" ht="25.5" customHeight="1" x14ac:dyDescent="0.25">
      <c r="A4" s="98" t="s">
        <v>1</v>
      </c>
      <c r="B4" s="57" t="s">
        <v>2</v>
      </c>
      <c r="C4" s="6" t="s">
        <v>49</v>
      </c>
      <c r="D4" s="6" t="s">
        <v>4</v>
      </c>
      <c r="E4" s="58" t="s">
        <v>63</v>
      </c>
      <c r="F4" s="58" t="s">
        <v>64</v>
      </c>
      <c r="G4" s="58" t="s">
        <v>5</v>
      </c>
      <c r="H4" s="8" t="s">
        <v>65</v>
      </c>
      <c r="I4" s="8" t="s">
        <v>66</v>
      </c>
      <c r="J4" s="8" t="s">
        <v>6</v>
      </c>
      <c r="K4" s="6" t="s">
        <v>7</v>
      </c>
      <c r="L4" s="6" t="s">
        <v>8</v>
      </c>
    </row>
    <row r="5" spans="1:39" s="12" customFormat="1" ht="16.5" customHeight="1" x14ac:dyDescent="0.25">
      <c r="A5" s="10">
        <v>1</v>
      </c>
      <c r="B5" s="10" t="s">
        <v>9</v>
      </c>
      <c r="C5" s="11">
        <f>+C7+C9+C15+C19</f>
        <v>62347631413</v>
      </c>
      <c r="D5" s="11">
        <f>+D7+D9+D15+D19</f>
        <v>138278951199.72998</v>
      </c>
      <c r="E5" s="11">
        <f>+E7+E9+E15+E19</f>
        <v>48790246145.13266</v>
      </c>
      <c r="F5" s="11">
        <f>+F7+F9+F15+F19</f>
        <v>3348264100.9600072</v>
      </c>
      <c r="G5" s="11">
        <f>+G7+G9+G15+G19</f>
        <v>52138510246.092667</v>
      </c>
      <c r="H5" s="11">
        <f>+H7+H9+H15+H19</f>
        <v>47450597695.740005</v>
      </c>
      <c r="I5" s="11">
        <f>+I7+I9+I15+I19</f>
        <v>3992782786.7600069</v>
      </c>
      <c r="J5" s="11">
        <f>+J7+J9+J15+J19</f>
        <v>51443380482.500008</v>
      </c>
      <c r="K5" s="11">
        <f>+K7+K9+K15+K19</f>
        <v>86140440953.637329</v>
      </c>
      <c r="L5" s="11">
        <f>+L7+L9+L15+L19</f>
        <v>695129763.59265709</v>
      </c>
      <c r="N5" s="59"/>
    </row>
    <row r="6" spans="1:39" s="12" customFormat="1" ht="12.75" customHeight="1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5"/>
      <c r="L6" s="16"/>
      <c r="N6" s="59"/>
    </row>
    <row r="7" spans="1:39" s="22" customFormat="1" ht="18" customHeight="1" x14ac:dyDescent="0.2">
      <c r="A7" s="17" t="s">
        <v>10</v>
      </c>
      <c r="B7" s="17" t="s">
        <v>11</v>
      </c>
      <c r="C7" s="18">
        <v>14843874980</v>
      </c>
      <c r="D7" s="18">
        <v>15533843687.879999</v>
      </c>
      <c r="E7" s="18">
        <v>15533843687.880001</v>
      </c>
      <c r="F7" s="18">
        <v>0</v>
      </c>
      <c r="G7" s="18">
        <v>15533843687.880001</v>
      </c>
      <c r="H7" s="18">
        <v>15533843687.880001</v>
      </c>
      <c r="I7" s="18">
        <v>0</v>
      </c>
      <c r="J7" s="18">
        <v>15533843687.880001</v>
      </c>
      <c r="K7" s="18">
        <v>0</v>
      </c>
      <c r="L7" s="18">
        <v>0</v>
      </c>
      <c r="M7" s="21"/>
      <c r="N7" s="60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</row>
    <row r="8" spans="1:39" s="103" customFormat="1" ht="11.25" customHeight="1" x14ac:dyDescent="0.2">
      <c r="A8" s="61"/>
      <c r="B8" s="99"/>
      <c r="C8" s="100"/>
      <c r="D8" s="100"/>
      <c r="E8" s="100"/>
      <c r="F8" s="100"/>
      <c r="G8" s="100"/>
      <c r="H8" s="100"/>
      <c r="I8" s="64"/>
      <c r="J8" s="100"/>
      <c r="K8" s="66"/>
      <c r="L8" s="66"/>
      <c r="M8" s="101"/>
      <c r="N8" s="101"/>
      <c r="O8" s="102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</row>
    <row r="9" spans="1:39" s="85" customFormat="1" ht="15" customHeight="1" x14ac:dyDescent="0.2">
      <c r="A9" s="48">
        <v>2</v>
      </c>
      <c r="B9" s="48" t="s">
        <v>12</v>
      </c>
      <c r="C9" s="49">
        <v>16446229873</v>
      </c>
      <c r="D9" s="49">
        <v>17160539747.780001</v>
      </c>
      <c r="E9" s="49">
        <v>6508551936.8226576</v>
      </c>
      <c r="F9" s="49">
        <v>2544065381.2000003</v>
      </c>
      <c r="G9" s="49">
        <v>9052617318.0226574</v>
      </c>
      <c r="H9" s="49">
        <v>5168903487.4300003</v>
      </c>
      <c r="I9" s="49">
        <v>3188584067</v>
      </c>
      <c r="J9" s="49">
        <v>8357487554.4300003</v>
      </c>
      <c r="K9" s="49">
        <v>8107922429.7573433</v>
      </c>
      <c r="L9" s="49">
        <v>695129763.59265709</v>
      </c>
    </row>
    <row r="10" spans="1:39" s="51" customFormat="1" ht="12.75" x14ac:dyDescent="0.2">
      <c r="A10" s="46">
        <v>21</v>
      </c>
      <c r="B10" s="46" t="s">
        <v>13</v>
      </c>
      <c r="C10" s="47">
        <v>13311666651</v>
      </c>
      <c r="D10" s="47">
        <v>13311666651</v>
      </c>
      <c r="E10" s="47">
        <v>4079055581.3926573</v>
      </c>
      <c r="F10" s="47">
        <v>2103268572.5999999</v>
      </c>
      <c r="G10" s="47">
        <v>6182324153.9926567</v>
      </c>
      <c r="H10" s="47">
        <v>2892788623.3800001</v>
      </c>
      <c r="I10" s="47">
        <v>1613954912</v>
      </c>
      <c r="J10" s="47">
        <v>4506743535.3800001</v>
      </c>
      <c r="K10" s="47">
        <v>7129342497.0073433</v>
      </c>
      <c r="L10" s="47">
        <v>1675580618.6126566</v>
      </c>
    </row>
    <row r="11" spans="1:39" s="51" customFormat="1" ht="12.75" x14ac:dyDescent="0.2">
      <c r="A11" s="46">
        <v>22</v>
      </c>
      <c r="B11" s="46" t="s">
        <v>14</v>
      </c>
      <c r="C11" s="47">
        <v>6730219</v>
      </c>
      <c r="D11" s="47">
        <v>6730219</v>
      </c>
      <c r="E11" s="47">
        <v>8419963</v>
      </c>
      <c r="F11" s="47">
        <v>7136314</v>
      </c>
      <c r="G11" s="47">
        <v>15556277</v>
      </c>
      <c r="H11" s="47">
        <v>6840583</v>
      </c>
      <c r="I11" s="47">
        <v>3565053</v>
      </c>
      <c r="J11" s="47">
        <v>10405636</v>
      </c>
      <c r="K11" s="47">
        <v>-8826058</v>
      </c>
      <c r="L11" s="47">
        <v>5150641</v>
      </c>
    </row>
    <row r="12" spans="1:39" s="32" customFormat="1" ht="12.75" x14ac:dyDescent="0.2">
      <c r="A12" s="46">
        <v>23</v>
      </c>
      <c r="B12" s="46" t="s">
        <v>15</v>
      </c>
      <c r="C12" s="47">
        <v>2436263000</v>
      </c>
      <c r="D12" s="47">
        <v>2436263000</v>
      </c>
      <c r="E12" s="47">
        <v>1029541105</v>
      </c>
      <c r="F12" s="47">
        <v>433660494.60000002</v>
      </c>
      <c r="G12" s="47">
        <v>1463201599.5999999</v>
      </c>
      <c r="H12" s="47">
        <v>1085465061</v>
      </c>
      <c r="I12" s="47">
        <v>1546206102</v>
      </c>
      <c r="J12" s="47">
        <v>2631671163</v>
      </c>
      <c r="K12" s="47">
        <v>973061400.4000001</v>
      </c>
      <c r="L12" s="47">
        <v>-1168469563.4000001</v>
      </c>
    </row>
    <row r="13" spans="1:39" s="32" customFormat="1" ht="12.75" x14ac:dyDescent="0.2">
      <c r="A13" s="46">
        <v>24</v>
      </c>
      <c r="B13" s="46" t="s">
        <v>16</v>
      </c>
      <c r="C13" s="47">
        <v>691570003</v>
      </c>
      <c r="D13" s="47">
        <v>1405879877.7800002</v>
      </c>
      <c r="E13" s="47">
        <v>1391535287.4300001</v>
      </c>
      <c r="F13" s="47">
        <v>9.9999999999999995E-7</v>
      </c>
      <c r="G13" s="47">
        <v>1391535287.430001</v>
      </c>
      <c r="H13" s="47">
        <v>1183809220.05</v>
      </c>
      <c r="I13" s="47">
        <v>24858000</v>
      </c>
      <c r="J13" s="47">
        <v>1208667220.05</v>
      </c>
      <c r="K13" s="47">
        <v>14344590.349999189</v>
      </c>
      <c r="L13" s="47">
        <v>182868067.38000107</v>
      </c>
    </row>
    <row r="14" spans="1:39" s="72" customFormat="1" ht="12.75" x14ac:dyDescent="0.2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39" s="30" customFormat="1" ht="12.75" x14ac:dyDescent="0.2">
      <c r="A15" s="48">
        <v>3</v>
      </c>
      <c r="B15" s="48" t="s">
        <v>17</v>
      </c>
      <c r="C15" s="49">
        <v>12376329</v>
      </c>
      <c r="D15" s="49">
        <v>12376329</v>
      </c>
      <c r="E15" s="49">
        <v>10323789.450000001</v>
      </c>
      <c r="F15" s="49">
        <v>2106583.7599999998</v>
      </c>
      <c r="G15" s="49">
        <v>12430373.210000001</v>
      </c>
      <c r="H15" s="49">
        <v>10323789.450000001</v>
      </c>
      <c r="I15" s="49">
        <v>2106583.7599999998</v>
      </c>
      <c r="J15" s="49">
        <v>12430373.210000001</v>
      </c>
      <c r="K15" s="49">
        <v>-54044.210000000894</v>
      </c>
      <c r="L15" s="49">
        <v>0</v>
      </c>
    </row>
    <row r="16" spans="1:39" s="32" customFormat="1" ht="12.75" x14ac:dyDescent="0.2">
      <c r="A16" s="46">
        <v>31</v>
      </c>
      <c r="B16" s="46" t="s">
        <v>18</v>
      </c>
      <c r="C16" s="47">
        <v>1000</v>
      </c>
      <c r="D16" s="47">
        <v>1000</v>
      </c>
      <c r="E16" s="47">
        <v>9.9999999999999995E-7</v>
      </c>
      <c r="F16" s="47">
        <v>9.9999999999999995E-7</v>
      </c>
      <c r="G16" s="47">
        <v>1.9999999999999999E-6</v>
      </c>
      <c r="H16" s="47">
        <v>9.9999999999999995E-7</v>
      </c>
      <c r="I16" s="47">
        <v>9.9999999999999995E-7</v>
      </c>
      <c r="J16" s="47">
        <v>1.9999999999999999E-6</v>
      </c>
      <c r="K16" s="47">
        <v>999.99999800000001</v>
      </c>
      <c r="L16" s="47">
        <v>0</v>
      </c>
    </row>
    <row r="17" spans="1:12" s="51" customFormat="1" ht="12.75" x14ac:dyDescent="0.2">
      <c r="A17" s="46">
        <v>32</v>
      </c>
      <c r="B17" s="46" t="s">
        <v>19</v>
      </c>
      <c r="C17" s="47">
        <v>12375329</v>
      </c>
      <c r="D17" s="47">
        <v>12375329</v>
      </c>
      <c r="E17" s="47">
        <v>10323789.450000001</v>
      </c>
      <c r="F17" s="47">
        <v>2106583.7599999998</v>
      </c>
      <c r="G17" s="47">
        <v>12430373.210000001</v>
      </c>
      <c r="H17" s="47">
        <v>10323789.450000001</v>
      </c>
      <c r="I17" s="47">
        <v>2106583.7599999998</v>
      </c>
      <c r="J17" s="47">
        <v>12430373.210000001</v>
      </c>
      <c r="K17" s="47">
        <v>-55044.210000000894</v>
      </c>
      <c r="L17" s="47">
        <v>0</v>
      </c>
    </row>
    <row r="18" spans="1:12" s="26" customFormat="1" ht="12" customHeight="1" x14ac:dyDescent="0.25">
      <c r="A18" s="46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s="26" customFormat="1" ht="18" customHeight="1" x14ac:dyDescent="0.25">
      <c r="A19" s="48">
        <v>4</v>
      </c>
      <c r="B19" s="48" t="s">
        <v>20</v>
      </c>
      <c r="C19" s="49">
        <f>SUM(C20:C20)</f>
        <v>31045150231</v>
      </c>
      <c r="D19" s="49">
        <f>SUM(D20:D20)</f>
        <v>105572191435.06998</v>
      </c>
      <c r="E19" s="49">
        <f>SUM(E20:E20)</f>
        <v>26737526730.98</v>
      </c>
      <c r="F19" s="49">
        <f>SUM(F20:F20)</f>
        <v>802092136.00000679</v>
      </c>
      <c r="G19" s="49">
        <f>SUM(G20:G20)</f>
        <v>27539618866.980007</v>
      </c>
      <c r="H19" s="49">
        <f>SUM(H20:H20)</f>
        <v>26737526730.98</v>
      </c>
      <c r="I19" s="49">
        <f>SUM(I20:I20)</f>
        <v>802092136.00000679</v>
      </c>
      <c r="J19" s="49">
        <f>SUM(J20:J20)</f>
        <v>27539618866.980007</v>
      </c>
      <c r="K19" s="49">
        <f>SUM(K20:K20)</f>
        <v>78032572568.089981</v>
      </c>
      <c r="L19" s="49">
        <f>SUM(L20:L20)</f>
        <v>0</v>
      </c>
    </row>
    <row r="20" spans="1:12" s="32" customFormat="1" ht="12.75" x14ac:dyDescent="0.2">
      <c r="A20" s="28">
        <v>100</v>
      </c>
      <c r="B20" s="28" t="s">
        <v>45</v>
      </c>
      <c r="C20" s="47">
        <v>31045150231</v>
      </c>
      <c r="D20" s="47">
        <v>105572191435.06998</v>
      </c>
      <c r="E20" s="47">
        <v>26737526730.98</v>
      </c>
      <c r="F20" s="47">
        <v>802092136.00000679</v>
      </c>
      <c r="G20" s="47">
        <v>27539618866.980007</v>
      </c>
      <c r="H20" s="47">
        <v>26737526730.98</v>
      </c>
      <c r="I20" s="47">
        <v>802092136.00000679</v>
      </c>
      <c r="J20" s="47">
        <v>27539618866.980007</v>
      </c>
      <c r="K20" s="47">
        <v>78032572568.089981</v>
      </c>
      <c r="L20" s="47">
        <v>0</v>
      </c>
    </row>
  </sheetData>
  <mergeCells count="2">
    <mergeCell ref="A1:L1"/>
    <mergeCell ref="A2:L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A4" workbookViewId="0">
      <selection activeCell="I8" sqref="I8"/>
    </sheetView>
  </sheetViews>
  <sheetFormatPr baseColWidth="10" defaultRowHeight="15" x14ac:dyDescent="0.25"/>
  <cols>
    <col min="1" max="1" width="11.140625" customWidth="1"/>
    <col min="2" max="2" width="23.85546875" customWidth="1"/>
    <col min="3" max="3" width="18.5703125" style="3" customWidth="1"/>
    <col min="4" max="4" width="19.42578125" style="3" customWidth="1"/>
    <col min="5" max="6" width="16" style="3" customWidth="1"/>
    <col min="7" max="7" width="16.7109375" style="3" customWidth="1"/>
    <col min="8" max="8" width="16.85546875" style="3" customWidth="1"/>
    <col min="9" max="9" width="16.28515625" style="3" customWidth="1"/>
    <col min="10" max="11" width="16.140625" style="3" customWidth="1"/>
    <col min="12" max="12" width="10.5703125" customWidth="1"/>
    <col min="13" max="13" width="15.28515625" customWidth="1"/>
  </cols>
  <sheetData>
    <row r="1" spans="1:22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74"/>
    </row>
    <row r="2" spans="1:22" ht="18" x14ac:dyDescent="0.25">
      <c r="A2" s="97" t="s">
        <v>67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N2" s="3"/>
      <c r="O2" s="3"/>
    </row>
    <row r="3" spans="1:22" s="32" customFormat="1" ht="19.5" customHeight="1" x14ac:dyDescent="0.2">
      <c r="A3" s="75"/>
      <c r="C3" s="4"/>
      <c r="D3" s="4"/>
      <c r="E3" s="4"/>
      <c r="F3" s="4"/>
      <c r="G3" s="4"/>
      <c r="H3" s="4"/>
      <c r="I3" s="4"/>
      <c r="J3" s="4"/>
      <c r="K3" s="4"/>
    </row>
    <row r="4" spans="1:22" ht="27.75" customHeight="1" x14ac:dyDescent="0.25">
      <c r="A4" s="36" t="s">
        <v>1</v>
      </c>
      <c r="B4" s="57" t="s">
        <v>2</v>
      </c>
      <c r="C4" s="6" t="s">
        <v>49</v>
      </c>
      <c r="D4" s="6" t="s">
        <v>23</v>
      </c>
      <c r="E4" s="58" t="s">
        <v>68</v>
      </c>
      <c r="F4" s="58" t="s">
        <v>69</v>
      </c>
      <c r="G4" s="58" t="s">
        <v>57</v>
      </c>
      <c r="H4" s="6" t="s">
        <v>7</v>
      </c>
      <c r="I4" s="8" t="s">
        <v>70</v>
      </c>
      <c r="J4" s="8" t="s">
        <v>71</v>
      </c>
      <c r="K4" s="8" t="s">
        <v>60</v>
      </c>
    </row>
    <row r="5" spans="1:22" s="79" customFormat="1" ht="18" customHeight="1" x14ac:dyDescent="0.2">
      <c r="A5" s="76">
        <v>0</v>
      </c>
      <c r="B5" s="42" t="s">
        <v>27</v>
      </c>
      <c r="C5" s="43">
        <f>+C6+C11+C15+C20+C25+C27+C30</f>
        <v>62347631413</v>
      </c>
      <c r="D5" s="43">
        <f>+D6+D11+D15+D20+D25+D27+D30</f>
        <v>138278951199.72998</v>
      </c>
      <c r="E5" s="43">
        <f>+E6+E11+E15+E20+E25+E27+E30</f>
        <v>39372103951.290001</v>
      </c>
      <c r="F5" s="43">
        <f>+F6+F11+F15+F20+F25+F27+F30</f>
        <v>3475211600</v>
      </c>
      <c r="G5" s="43">
        <f>+G6+G11+G15+G20+G25+G27+G30</f>
        <v>42847315551.290001</v>
      </c>
      <c r="H5" s="43">
        <f>+H6+H11+H15+H20+H25+H27+H30</f>
        <v>95431635648.439972</v>
      </c>
      <c r="I5" s="43">
        <f>+I6+I11+I15+I20+I25+I27+I30</f>
        <v>15339424091.66</v>
      </c>
      <c r="J5" s="43">
        <f>+J6+J11+J15+J20+J25+J27+J30</f>
        <v>6262215632.6400003</v>
      </c>
      <c r="K5" s="43">
        <f>+K6+K11+K15+K20+K25+K27+K30</f>
        <v>21601639724.300003</v>
      </c>
      <c r="L5" s="77"/>
      <c r="M5" s="78"/>
      <c r="N5" s="77"/>
      <c r="O5" s="77"/>
      <c r="P5" s="77"/>
      <c r="Q5" s="77"/>
      <c r="R5" s="77"/>
      <c r="S5" s="77"/>
      <c r="T5" s="77"/>
      <c r="U5" s="77"/>
      <c r="V5" s="77"/>
    </row>
    <row r="6" spans="1:22" s="26" customFormat="1" ht="16.5" customHeight="1" x14ac:dyDescent="0.25">
      <c r="A6" s="80">
        <v>5</v>
      </c>
      <c r="B6" s="44" t="s">
        <v>28</v>
      </c>
      <c r="C6" s="45">
        <f>+C7+C8+C9</f>
        <v>7904532531</v>
      </c>
      <c r="D6" s="45">
        <f>+D7+D8+D9</f>
        <v>7904532531</v>
      </c>
      <c r="E6" s="45">
        <f>+E7+E8+E9</f>
        <v>4478764316</v>
      </c>
      <c r="F6" s="45">
        <f>+F7+F8+F9</f>
        <v>1033556674</v>
      </c>
      <c r="G6" s="45">
        <f>+G7+G8+G9</f>
        <v>5512320990</v>
      </c>
      <c r="H6" s="45">
        <f>+H7+H8+H9</f>
        <v>2392211541</v>
      </c>
      <c r="I6" s="45">
        <f>+I7+I8+I9</f>
        <v>1918005361.8299999</v>
      </c>
      <c r="J6" s="45">
        <f>+J7+J8+J9</f>
        <v>2263435311.6400003</v>
      </c>
      <c r="K6" s="45">
        <f>+K7+K8+K9</f>
        <v>4181440673.4700003</v>
      </c>
      <c r="L6" s="81"/>
      <c r="M6" s="78"/>
      <c r="N6" s="81"/>
      <c r="O6" s="81"/>
      <c r="P6" s="81"/>
      <c r="Q6" s="81"/>
      <c r="R6" s="81"/>
      <c r="S6" s="81"/>
      <c r="T6" s="81"/>
      <c r="U6" s="81"/>
      <c r="V6" s="81"/>
    </row>
    <row r="7" spans="1:22" s="51" customFormat="1" ht="12.75" x14ac:dyDescent="0.2">
      <c r="A7" s="106">
        <v>51</v>
      </c>
      <c r="B7" s="105" t="s">
        <v>29</v>
      </c>
      <c r="C7" s="105">
        <v>5225174313</v>
      </c>
      <c r="D7" s="105">
        <v>5436141813</v>
      </c>
      <c r="E7" s="105">
        <v>3308801525</v>
      </c>
      <c r="F7" s="105">
        <v>777869050</v>
      </c>
      <c r="G7" s="105">
        <v>4086670575</v>
      </c>
      <c r="H7" s="105">
        <v>1349471238</v>
      </c>
      <c r="I7" s="105">
        <v>1361764320</v>
      </c>
      <c r="J7" s="105">
        <v>1790146743.6700001</v>
      </c>
      <c r="K7" s="105">
        <v>3151911063.6700001</v>
      </c>
      <c r="L7" s="82"/>
      <c r="M7" s="78"/>
      <c r="N7" s="82"/>
      <c r="O7" s="82"/>
      <c r="P7" s="82"/>
      <c r="Q7" s="82"/>
      <c r="R7" s="82"/>
    </row>
    <row r="8" spans="1:22" s="27" customFormat="1" x14ac:dyDescent="0.25">
      <c r="A8" s="104">
        <v>52</v>
      </c>
      <c r="B8" s="104" t="s">
        <v>30</v>
      </c>
      <c r="C8" s="105">
        <v>2469065912</v>
      </c>
      <c r="D8" s="105">
        <v>2248398315</v>
      </c>
      <c r="E8" s="105">
        <v>1122670485</v>
      </c>
      <c r="F8" s="105">
        <v>235651372</v>
      </c>
      <c r="G8" s="105">
        <v>1358321857</v>
      </c>
      <c r="H8" s="105">
        <v>890076458</v>
      </c>
      <c r="I8" s="105">
        <v>536742941.82999992</v>
      </c>
      <c r="J8" s="105">
        <v>425458109.97000003</v>
      </c>
      <c r="K8" s="105">
        <v>962201051.79999995</v>
      </c>
      <c r="M8" s="78"/>
    </row>
    <row r="9" spans="1:22" s="27" customFormat="1" x14ac:dyDescent="0.25">
      <c r="A9" s="104">
        <v>53</v>
      </c>
      <c r="B9" s="104" t="s">
        <v>31</v>
      </c>
      <c r="C9" s="105">
        <v>210292306</v>
      </c>
      <c r="D9" s="105">
        <v>219992403</v>
      </c>
      <c r="E9" s="105">
        <v>47292306</v>
      </c>
      <c r="F9" s="105">
        <v>20036252</v>
      </c>
      <c r="G9" s="105">
        <v>67328558</v>
      </c>
      <c r="H9" s="105">
        <v>152663845</v>
      </c>
      <c r="I9" s="105">
        <v>19498100</v>
      </c>
      <c r="J9" s="105">
        <v>47830458</v>
      </c>
      <c r="K9" s="105">
        <v>67328558</v>
      </c>
      <c r="M9" s="78"/>
    </row>
    <row r="10" spans="1:22" x14ac:dyDescent="0.25">
      <c r="A10" s="46"/>
      <c r="B10" s="46"/>
      <c r="C10" s="47"/>
      <c r="D10" s="47"/>
      <c r="E10" s="47"/>
      <c r="F10" s="47"/>
      <c r="G10" s="47"/>
      <c r="H10" s="47"/>
      <c r="I10" s="47"/>
      <c r="J10" s="47"/>
      <c r="K10" s="47"/>
      <c r="M10" s="78"/>
    </row>
    <row r="11" spans="1:22" s="85" customFormat="1" ht="18" customHeight="1" x14ac:dyDescent="0.2">
      <c r="A11" s="83">
        <v>6</v>
      </c>
      <c r="B11" s="48" t="s">
        <v>32</v>
      </c>
      <c r="C11" s="49">
        <f>+C12+C13</f>
        <v>4611286076</v>
      </c>
      <c r="D11" s="49">
        <f t="shared" ref="D11:K11" si="0">+D12+D13</f>
        <v>4611286076</v>
      </c>
      <c r="E11" s="49">
        <f t="shared" si="0"/>
        <v>1538284815</v>
      </c>
      <c r="F11" s="49">
        <f t="shared" si="0"/>
        <v>678894420</v>
      </c>
      <c r="G11" s="49">
        <f t="shared" si="0"/>
        <v>2217179235</v>
      </c>
      <c r="H11" s="49">
        <f t="shared" si="0"/>
        <v>2394106841</v>
      </c>
      <c r="I11" s="49">
        <f t="shared" si="0"/>
        <v>230383423</v>
      </c>
      <c r="J11" s="49">
        <f t="shared" si="0"/>
        <v>618378711</v>
      </c>
      <c r="K11" s="49">
        <f t="shared" si="0"/>
        <v>848762134</v>
      </c>
      <c r="L11" s="84"/>
      <c r="M11" s="78"/>
      <c r="N11" s="84"/>
      <c r="O11" s="84"/>
      <c r="P11" s="84"/>
      <c r="Q11" s="84"/>
      <c r="R11" s="84"/>
    </row>
    <row r="12" spans="1:22" s="107" customFormat="1" x14ac:dyDescent="0.25">
      <c r="A12" s="104">
        <v>611</v>
      </c>
      <c r="B12" s="104" t="s">
        <v>33</v>
      </c>
      <c r="C12" s="105">
        <v>4127826233</v>
      </c>
      <c r="D12" s="105">
        <v>4127826233</v>
      </c>
      <c r="E12" s="105">
        <v>1514584927</v>
      </c>
      <c r="F12" s="105">
        <v>678894420</v>
      </c>
      <c r="G12" s="105">
        <v>2193479347</v>
      </c>
      <c r="H12" s="105">
        <v>1934346886</v>
      </c>
      <c r="I12" s="105">
        <v>223462383</v>
      </c>
      <c r="J12" s="105">
        <v>610124157</v>
      </c>
      <c r="K12" s="105">
        <v>833586540</v>
      </c>
      <c r="M12" s="78"/>
    </row>
    <row r="13" spans="1:22" s="27" customFormat="1" x14ac:dyDescent="0.25">
      <c r="A13" s="104">
        <v>612</v>
      </c>
      <c r="B13" s="104" t="s">
        <v>34</v>
      </c>
      <c r="C13" s="105">
        <v>483459843</v>
      </c>
      <c r="D13" s="105">
        <v>483459843</v>
      </c>
      <c r="E13" s="105">
        <v>23699888</v>
      </c>
      <c r="F13" s="105">
        <v>0</v>
      </c>
      <c r="G13" s="105">
        <v>23699888</v>
      </c>
      <c r="H13" s="105">
        <v>459759955</v>
      </c>
      <c r="I13" s="105">
        <v>6921040</v>
      </c>
      <c r="J13" s="105">
        <v>8254554</v>
      </c>
      <c r="K13" s="105">
        <v>15175594</v>
      </c>
      <c r="M13" s="78"/>
    </row>
    <row r="14" spans="1:22" s="27" customFormat="1" x14ac:dyDescent="0.25">
      <c r="A14" s="46"/>
      <c r="B14" s="46"/>
      <c r="C14" s="47"/>
      <c r="D14" s="47"/>
      <c r="E14" s="47"/>
      <c r="F14" s="47"/>
      <c r="G14" s="47"/>
      <c r="H14" s="47"/>
      <c r="I14" s="47"/>
      <c r="J14" s="47"/>
      <c r="K14" s="47"/>
      <c r="M14" s="78"/>
    </row>
    <row r="15" spans="1:22" s="26" customFormat="1" ht="18" customHeight="1" x14ac:dyDescent="0.25">
      <c r="A15" s="48">
        <v>71</v>
      </c>
      <c r="B15" s="48" t="s">
        <v>35</v>
      </c>
      <c r="C15" s="49">
        <v>3251217591</v>
      </c>
      <c r="D15" s="49">
        <v>3251217591</v>
      </c>
      <c r="E15" s="49">
        <v>37928564</v>
      </c>
      <c r="F15" s="49">
        <v>37453258</v>
      </c>
      <c r="G15" s="49">
        <v>75381822</v>
      </c>
      <c r="H15" s="49">
        <v>3175835769</v>
      </c>
      <c r="I15" s="49">
        <v>36028564</v>
      </c>
      <c r="J15" s="49">
        <v>3745000</v>
      </c>
      <c r="K15" s="49">
        <v>39773564</v>
      </c>
      <c r="M15" s="78"/>
    </row>
    <row r="16" spans="1:22" s="27" customFormat="1" x14ac:dyDescent="0.25">
      <c r="A16" s="104">
        <v>711</v>
      </c>
      <c r="B16" s="104" t="s">
        <v>36</v>
      </c>
      <c r="C16" s="105">
        <v>238103499</v>
      </c>
      <c r="D16" s="105">
        <v>238103499</v>
      </c>
      <c r="E16" s="105">
        <v>2765000</v>
      </c>
      <c r="F16" s="105">
        <v>1845000</v>
      </c>
      <c r="G16" s="105">
        <v>4610000</v>
      </c>
      <c r="H16" s="105">
        <v>233493499</v>
      </c>
      <c r="I16" s="105">
        <v>2765000</v>
      </c>
      <c r="J16" s="105">
        <v>1845000</v>
      </c>
      <c r="K16" s="105">
        <v>4610000</v>
      </c>
      <c r="M16" s="78"/>
    </row>
    <row r="17" spans="1:18" s="27" customFormat="1" x14ac:dyDescent="0.25">
      <c r="A17" s="104">
        <v>712</v>
      </c>
      <c r="B17" s="104" t="s">
        <v>37</v>
      </c>
      <c r="C17" s="105">
        <v>100000000</v>
      </c>
      <c r="D17" s="105">
        <v>100000000</v>
      </c>
      <c r="E17" s="105">
        <v>0</v>
      </c>
      <c r="F17" s="105">
        <v>0</v>
      </c>
      <c r="G17" s="105">
        <v>0</v>
      </c>
      <c r="H17" s="105">
        <v>100000000</v>
      </c>
      <c r="I17" s="105">
        <v>0</v>
      </c>
      <c r="J17" s="105">
        <v>0</v>
      </c>
      <c r="K17" s="105">
        <v>0</v>
      </c>
      <c r="M17" s="78"/>
    </row>
    <row r="18" spans="1:18" s="27" customFormat="1" x14ac:dyDescent="0.25">
      <c r="A18" s="104">
        <v>713</v>
      </c>
      <c r="B18" s="104" t="s">
        <v>38</v>
      </c>
      <c r="C18" s="105">
        <v>2913114092</v>
      </c>
      <c r="D18" s="105">
        <v>2913114092</v>
      </c>
      <c r="E18" s="105">
        <v>35163564</v>
      </c>
      <c r="F18" s="105">
        <v>35608258</v>
      </c>
      <c r="G18" s="105">
        <v>70771822</v>
      </c>
      <c r="H18" s="105">
        <v>2842342270</v>
      </c>
      <c r="I18" s="105">
        <v>33263564</v>
      </c>
      <c r="J18" s="105">
        <v>1900000</v>
      </c>
      <c r="K18" s="105">
        <v>35163564</v>
      </c>
      <c r="M18" s="78"/>
    </row>
    <row r="19" spans="1:18" x14ac:dyDescent="0.25">
      <c r="A19" s="46"/>
      <c r="B19" s="46"/>
      <c r="C19" s="47"/>
      <c r="D19" s="47"/>
      <c r="E19" s="47"/>
      <c r="F19" s="47"/>
      <c r="G19" s="47"/>
      <c r="H19" s="47"/>
      <c r="I19" s="47"/>
      <c r="J19" s="47"/>
      <c r="K19" s="47"/>
      <c r="M19" s="78"/>
    </row>
    <row r="20" spans="1:18" ht="18.75" customHeight="1" x14ac:dyDescent="0.25">
      <c r="A20" s="86">
        <v>8</v>
      </c>
      <c r="B20" s="50" t="s">
        <v>39</v>
      </c>
      <c r="C20" s="49">
        <f>+C21+C22+C23</f>
        <v>7437012256</v>
      </c>
      <c r="D20" s="49">
        <f>+D21+D22+D23</f>
        <v>7493468377.9700003</v>
      </c>
      <c r="E20" s="49">
        <f>+E21+E22+E23</f>
        <v>3482078838.8100004</v>
      </c>
      <c r="F20" s="49">
        <f>+F21+F22+F23</f>
        <v>967959914</v>
      </c>
      <c r="G20" s="49">
        <f>+G21+G22+G23</f>
        <v>4450038752.8100004</v>
      </c>
      <c r="H20" s="49">
        <f>+H21+H22+H23</f>
        <v>3043429625.1599998</v>
      </c>
      <c r="I20" s="49">
        <f>+I21+I22+I23</f>
        <v>1604380212.4100001</v>
      </c>
      <c r="J20" s="49">
        <f>+J21+J22+J23</f>
        <v>626563701</v>
      </c>
      <c r="K20" s="49">
        <f>+K21+K22+K23</f>
        <v>2230943913.4099998</v>
      </c>
      <c r="L20" s="1"/>
      <c r="M20" s="78"/>
      <c r="N20" s="87"/>
      <c r="O20" s="87"/>
      <c r="P20" s="87"/>
      <c r="Q20" s="87"/>
      <c r="R20" s="87"/>
    </row>
    <row r="21" spans="1:18" s="27" customFormat="1" x14ac:dyDescent="0.25">
      <c r="A21" s="104">
        <v>81</v>
      </c>
      <c r="B21" s="104" t="s">
        <v>40</v>
      </c>
      <c r="C21" s="105">
        <v>577198665</v>
      </c>
      <c r="D21" s="105">
        <v>870487459.09000003</v>
      </c>
      <c r="E21" s="105">
        <v>358699921.21000004</v>
      </c>
      <c r="F21" s="105">
        <v>52129480</v>
      </c>
      <c r="G21" s="105">
        <v>410829401.21000004</v>
      </c>
      <c r="H21" s="105">
        <v>459658057.88</v>
      </c>
      <c r="I21" s="105">
        <v>239364422.21000004</v>
      </c>
      <c r="J21" s="105">
        <v>52329480</v>
      </c>
      <c r="K21" s="105">
        <v>291693902.21000004</v>
      </c>
      <c r="M21" s="78"/>
    </row>
    <row r="22" spans="1:18" s="27" customFormat="1" x14ac:dyDescent="0.25">
      <c r="A22" s="104">
        <v>82</v>
      </c>
      <c r="B22" s="104" t="s">
        <v>41</v>
      </c>
      <c r="C22" s="105">
        <v>225200000</v>
      </c>
      <c r="D22" s="105">
        <v>55000000</v>
      </c>
      <c r="E22" s="105">
        <v>55000000</v>
      </c>
      <c r="F22" s="105">
        <v>0</v>
      </c>
      <c r="G22" s="105">
        <v>55000000</v>
      </c>
      <c r="H22" s="105">
        <v>0</v>
      </c>
      <c r="I22" s="105">
        <v>0</v>
      </c>
      <c r="J22" s="105">
        <v>0</v>
      </c>
      <c r="K22" s="105">
        <v>0</v>
      </c>
      <c r="M22" s="78"/>
    </row>
    <row r="23" spans="1:18" s="27" customFormat="1" ht="13.5" customHeight="1" x14ac:dyDescent="0.25">
      <c r="A23" s="108">
        <v>83</v>
      </c>
      <c r="B23" s="109" t="s">
        <v>42</v>
      </c>
      <c r="C23" s="105">
        <v>6634613591</v>
      </c>
      <c r="D23" s="105">
        <v>6567980918.8800001</v>
      </c>
      <c r="E23" s="105">
        <v>3068378917.6000004</v>
      </c>
      <c r="F23" s="105">
        <v>915830434</v>
      </c>
      <c r="G23" s="105">
        <v>3984209351.6000004</v>
      </c>
      <c r="H23" s="105">
        <v>2583771567.2799997</v>
      </c>
      <c r="I23" s="105">
        <v>1365015790.2</v>
      </c>
      <c r="J23" s="105">
        <v>574234221</v>
      </c>
      <c r="K23" s="105">
        <v>1939250011.2</v>
      </c>
      <c r="M23" s="78"/>
    </row>
    <row r="24" spans="1:18" x14ac:dyDescent="0.25">
      <c r="A24" s="46"/>
      <c r="B24" s="46"/>
      <c r="C24" s="47"/>
      <c r="D24" s="47"/>
      <c r="E24" s="47"/>
      <c r="F24" s="47"/>
      <c r="G24" s="47"/>
      <c r="H24" s="47"/>
      <c r="I24" s="47"/>
      <c r="J24" s="47"/>
      <c r="K24" s="47"/>
    </row>
    <row r="25" spans="1:18" s="26" customFormat="1" x14ac:dyDescent="0.25">
      <c r="A25" s="48">
        <v>91</v>
      </c>
      <c r="B25" s="48" t="s">
        <v>43</v>
      </c>
      <c r="C25" s="49">
        <v>8098432728</v>
      </c>
      <c r="D25" s="49">
        <v>8021943903</v>
      </c>
      <c r="E25" s="49">
        <v>5411549971.7600002</v>
      </c>
      <c r="F25" s="49">
        <v>11128884</v>
      </c>
      <c r="G25" s="49">
        <v>5422678855.7600002</v>
      </c>
      <c r="H25" s="49">
        <v>2599265047.2399998</v>
      </c>
      <c r="I25" s="49">
        <v>2109163067.3000002</v>
      </c>
      <c r="J25" s="49">
        <v>317238581</v>
      </c>
      <c r="K25" s="49">
        <v>2426401648.3000002</v>
      </c>
      <c r="M25" s="88"/>
    </row>
    <row r="26" spans="1:18" x14ac:dyDescent="0.25">
      <c r="A26" s="46"/>
      <c r="B26" s="46"/>
      <c r="C26" s="47"/>
      <c r="D26" s="47"/>
      <c r="E26" s="47"/>
      <c r="F26" s="47"/>
      <c r="G26" s="47"/>
      <c r="H26" s="47"/>
      <c r="I26" s="47"/>
      <c r="J26" s="47"/>
      <c r="K26" s="47"/>
    </row>
    <row r="27" spans="1:18" s="26" customFormat="1" x14ac:dyDescent="0.25">
      <c r="A27" s="48">
        <v>10</v>
      </c>
      <c r="B27" s="48" t="s">
        <v>44</v>
      </c>
      <c r="C27" s="49">
        <f>SUM(C28:C28)</f>
        <v>31045150231</v>
      </c>
      <c r="D27" s="49">
        <f>SUM(D28:D28)</f>
        <v>105572191435.06998</v>
      </c>
      <c r="E27" s="49">
        <f>SUM(E28:E28)</f>
        <v>24423497445.720001</v>
      </c>
      <c r="F27" s="49">
        <f>SUM(F28:F28)</f>
        <v>746218450</v>
      </c>
      <c r="G27" s="49">
        <f>SUM(G28:G28)</f>
        <v>25169715895.720001</v>
      </c>
      <c r="H27" s="49">
        <f>SUM(H28:H28)</f>
        <v>80402475539.349976</v>
      </c>
      <c r="I27" s="49">
        <f>SUM(I28:I28)</f>
        <v>9441463463.1199989</v>
      </c>
      <c r="J27" s="49">
        <f>SUM(J28:J28)</f>
        <v>2432854328</v>
      </c>
      <c r="K27" s="49">
        <f>SUM(K28:K28)</f>
        <v>11874317791.120001</v>
      </c>
    </row>
    <row r="28" spans="1:18" x14ac:dyDescent="0.25">
      <c r="A28" s="28">
        <v>100</v>
      </c>
      <c r="B28" s="28" t="s">
        <v>45</v>
      </c>
      <c r="C28" s="47">
        <v>31045150231</v>
      </c>
      <c r="D28" s="47">
        <v>105572191435.06998</v>
      </c>
      <c r="E28" s="47">
        <v>24423497445.720001</v>
      </c>
      <c r="F28" s="47">
        <v>746218450</v>
      </c>
      <c r="G28" s="47">
        <v>25169715895.720001</v>
      </c>
      <c r="H28" s="47">
        <v>80402475539.349976</v>
      </c>
      <c r="I28" s="47">
        <v>9441463463.1199989</v>
      </c>
      <c r="J28" s="47">
        <v>2432854328</v>
      </c>
      <c r="K28" s="47">
        <v>11874317791.120001</v>
      </c>
    </row>
    <row r="29" spans="1:18" x14ac:dyDescent="0.25">
      <c r="A29" s="46"/>
      <c r="B29" s="46"/>
      <c r="C29" s="47"/>
      <c r="D29" s="47"/>
      <c r="E29" s="47"/>
      <c r="F29" s="47"/>
      <c r="G29" s="47"/>
      <c r="H29" s="47"/>
      <c r="I29" s="47"/>
      <c r="J29" s="47"/>
      <c r="K29" s="47"/>
    </row>
    <row r="30" spans="1:18" s="72" customFormat="1" ht="12.75" x14ac:dyDescent="0.2">
      <c r="A30" s="91">
        <v>11</v>
      </c>
      <c r="B30" s="91" t="s">
        <v>61</v>
      </c>
      <c r="C30" s="92"/>
      <c r="D30" s="92">
        <v>1424311285.6899993</v>
      </c>
      <c r="E30" s="92"/>
      <c r="F30" s="92"/>
      <c r="G30" s="92"/>
      <c r="H30" s="92">
        <v>1424311285.6899993</v>
      </c>
      <c r="I30" s="92"/>
      <c r="J30" s="92"/>
      <c r="K30" s="92"/>
    </row>
  </sheetData>
  <mergeCells count="2">
    <mergeCell ref="A1:K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INGRESOS I. TRIMESTRE</vt:lpstr>
      <vt:lpstr>GASTOS I. TRIMESTRE</vt:lpstr>
      <vt:lpstr>INGRESOS  II TRIMESTRE</vt:lpstr>
      <vt:lpstr>GASTOS  II TRIMESTRE</vt:lpstr>
      <vt:lpstr>INGRESOS III TRIMESTE</vt:lpstr>
      <vt:lpstr>GASTOS 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2017-10-24T21:11:46Z</dcterms:modified>
</cp:coreProperties>
</file>